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defaultThemeVersion="124226"/>
  <mc:AlternateContent xmlns:mc="http://schemas.openxmlformats.org/markup-compatibility/2006">
    <mc:Choice Requires="x15">
      <x15ac:absPath xmlns:x15ac="http://schemas.microsoft.com/office/spreadsheetml/2010/11/ac" url="C:\Users\INCL0023\Desktop\"/>
    </mc:Choice>
  </mc:AlternateContent>
  <xr:revisionPtr revIDLastSave="0" documentId="10_ncr:8108000_{7F2C8D1E-E904-489B-84E1-DCAE65A7C0C1}" xr6:coauthVersionLast="32" xr6:coauthVersionMax="32" xr10:uidLastSave="{00000000-0000-0000-0000-000000000000}"/>
  <workbookProtection workbookPassword="979D" lockStructure="1"/>
  <bookViews>
    <workbookView xWindow="0" yWindow="0" windowWidth="15345" windowHeight="4380" xr2:uid="{00000000-000D-0000-FFFF-FFFF0000000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62913"/>
</workbook>
</file>

<file path=xl/calcChain.xml><?xml version="1.0" encoding="utf-8"?>
<calcChain xmlns="http://schemas.openxmlformats.org/spreadsheetml/2006/main">
  <c r="BG34" i="9" l="1"/>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BE35" i="9"/>
  <c r="C35" i="9"/>
  <c r="C34" i="9"/>
  <c r="U34" i="9" s="1"/>
  <c r="U35" i="9" s="1"/>
  <c r="U36" i="9" s="1"/>
  <c r="U37" i="9" s="1"/>
  <c r="AM34" i="9" l="1"/>
  <c r="AM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W34" i="9" s="1"/>
  <c r="BW35" i="9" s="1"/>
  <c r="BW36" i="9" s="1"/>
  <c r="BW37" i="9" s="1"/>
  <c r="BW38" i="9" s="1"/>
  <c r="BW39" i="9" s="1"/>
  <c r="BW40" i="9" s="1"/>
  <c r="BW41" i="9" s="1"/>
  <c r="CO34" i="9" l="1"/>
</calcChain>
</file>

<file path=xl/sharedStrings.xml><?xml version="1.0" encoding="utf-8"?>
<sst xmlns="http://schemas.openxmlformats.org/spreadsheetml/2006/main" count="1006" uniqueCount="548">
  <si>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</si>
  <si>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</si>
  <si>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</si>
  <si>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</si>
  <si>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</si>
  <si>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</si>
  <si>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</si>
  <si>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</si>
  <si>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</si>
  <si>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</si>
  <si>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</si>
  <si>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</si>
  <si>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</si>
  <si>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</si>
  <si>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</si>
  <si>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</si>
  <si>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</si>
  <si>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</si>
  <si>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</si>
  <si>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</si>
  <si>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</si>
  <si>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</si>
  <si>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</si>
  <si>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</si>
  <si>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</si>
  <si>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</si>
  <si>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</si>
  <si>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</si>
  <si>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</si>
  <si>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</si>
  <si>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</si>
  <si>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</si>
  <si>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</si>
  <si>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</si>
  <si>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</si>
  <si>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</si>
  <si>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</si>
  <si>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</si>
  <si>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</si>
  <si>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</si>
  <si>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</si>
  <si>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</si>
  <si>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</si>
  <si>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</si>
  <si>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</si>
  <si>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</si>
  <si>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</si>
  <si>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</si>
  <si>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</si>
  <si>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</si>
  <si>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</si>
  <si>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</si>
  <si>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</si>
  <si>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</si>
  <si>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</si>
  <si>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</si>
  <si>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</si>
  <si>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</si>
  <si>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</si>
  <si>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</si>
  <si>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</si>
  <si>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</si>
  <si>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</si>
  <si>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</si>
  <si>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</si>
  <si>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</si>
  <si>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</si>
  <si>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茨城県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</si>
  <si>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</si>
  <si>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</si>
  <si>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</si>
  <si>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</si>
  <si>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</si>
  <si>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</si>
  <si>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</si>
  <si>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</si>
  <si>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</si>
  <si>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</si>
  <si>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</si>
  <si>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</si>
  <si>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</si>
  <si>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</si>
  <si>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守谷市</t>
    <phoneticPr fontId="5"/>
  </si>
  <si>
    <t>地方交付税種地</t>
    <rPh sb="0" eb="2">
      <t>チホウ</t>
    </rPh>
    <rPh sb="2" eb="5">
      <t>コウフゼイ</t>
    </rPh>
    <rPh sb="5" eb="6">
      <t>シュ</t>
    </rPh>
    <rPh sb="6" eb="7">
      <t>チ</t>
    </rPh>
    <phoneticPr fontId="5"/>
  </si>
  <si>
    <t>2-7</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</si>
  <si>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</si>
  <si>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</si>
  <si>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</si>
  <si>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</si>
  <si>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</si>
  <si>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</si>
  <si>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</si>
  <si>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</si>
  <si>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</si>
  <si>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</si>
  <si>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</si>
  <si>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</si>
  <si>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</si>
  <si>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</si>
  <si>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</si>
  <si>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</si>
  <si>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</si>
  <si>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</si>
  <si>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</si>
  <si>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</si>
  <si>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</si>
  <si>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</si>
  <si>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</si>
  <si>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</si>
  <si>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16.4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</si>
  <si>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</si>
  <si>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</si>
  <si>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</si>
  <si>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</si>
  <si>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</si>
  <si>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</si>
  <si>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</si>
  <si>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</si>
  <si>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</si>
  <si>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</si>
  <si>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</si>
  <si>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</si>
  <si>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</si>
  <si>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</si>
  <si>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</si>
  <si>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</si>
  <si>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</si>
  <si>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</si>
  <si>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</si>
  <si>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</si>
  <si>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</si>
  <si>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</si>
  <si>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</si>
  <si>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</si>
  <si>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</si>
  <si>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</si>
  <si>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</si>
  <si>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</si>
  <si>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</si>
  <si>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</si>
  <si>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</si>
  <si>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</si>
  <si>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</si>
  <si>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</si>
  <si>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</si>
  <si>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</si>
  <si>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</si>
  <si>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</si>
  <si>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</si>
  <si>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</si>
  <si>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</si>
  <si>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</si>
  <si>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</si>
  <si>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</si>
  <si>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</si>
  <si>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</si>
  <si>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</si>
  <si>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</si>
  <si>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</si>
  <si>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</si>
  <si>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</si>
  <si>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</si>
  <si>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</si>
  <si>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</si>
  <si>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</si>
  <si>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</si>
  <si>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</si>
  <si>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</si>
  <si>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</si>
  <si>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</si>
  <si>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</si>
  <si>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</si>
  <si>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</si>
  <si>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</si>
  <si>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</si>
  <si>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</si>
  <si>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</si>
  <si>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</si>
  <si>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</si>
  <si>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</si>
  <si>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</si>
  <si>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</si>
  <si>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</si>
  <si>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</si>
  <si>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</si>
  <si>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</si>
  <si>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</si>
  <si>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</si>
  <si>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</si>
  <si>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</si>
  <si>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</si>
  <si>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</si>
  <si>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</si>
  <si>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</si>
  <si>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</si>
  <si>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茨城県守谷市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</si>
  <si>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</si>
  <si>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</si>
  <si>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</si>
  <si>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</si>
  <si>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</si>
  <si>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</si>
  <si>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</si>
  <si>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</si>
  <si>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</si>
  <si>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</si>
  <si>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</si>
  <si>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</si>
  <si>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</si>
  <si>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</si>
  <si>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</si>
  <si>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</si>
  <si>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</si>
  <si>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</si>
  <si>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</si>
  <si>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</si>
  <si>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</si>
  <si>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</si>
  <si>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</si>
  <si>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</si>
  <si>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</si>
  <si>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</si>
  <si>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</si>
  <si>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</si>
  <si>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</si>
  <si>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</si>
  <si>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</si>
  <si>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</si>
  <si>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</si>
  <si>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</si>
  <si>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</si>
  <si>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</si>
  <si>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</si>
  <si>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</si>
  <si>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</si>
  <si>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</si>
  <si>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</si>
  <si>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</si>
  <si>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</si>
  <si>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</si>
  <si>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</si>
  <si>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</si>
  <si>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</si>
  <si>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</si>
  <si>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</si>
  <si>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</si>
  <si>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</si>
  <si>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</si>
  <si>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</si>
  <si>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</si>
  <si>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</si>
  <si>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</si>
  <si>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</si>
  <si>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</si>
  <si>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</si>
  <si>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</si>
  <si>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</si>
  <si>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</si>
  <si>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</si>
  <si>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</si>
  <si>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</si>
  <si>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</si>
  <si>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</si>
  <si>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</si>
  <si>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</si>
  <si>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</si>
  <si>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</si>
  <si>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</si>
  <si>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</si>
  <si>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</si>
  <si>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</si>
  <si>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</si>
  <si>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</si>
  <si>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</si>
  <si>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</si>
  <si>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</si>
  <si>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</si>
  <si>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</si>
  <si>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</si>
  <si>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</si>
  <si>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</si>
  <si>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</si>
  <si>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</si>
  <si>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</si>
  <si>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</si>
  <si>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</si>
  <si>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</si>
  <si>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</si>
  <si>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</si>
  <si>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</si>
  <si>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</si>
  <si>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</si>
  <si>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</si>
  <si>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</si>
  <si>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</si>
  <si>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</si>
  <si>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</si>
  <si>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</si>
  <si>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</si>
  <si>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</si>
  <si>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</si>
  <si>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</si>
  <si>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</si>
  <si>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</si>
  <si>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</si>
  <si>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</si>
  <si>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</si>
  <si>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</si>
  <si>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</si>
  <si>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</si>
  <si>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</si>
  <si>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</si>
  <si>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</si>
  <si>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</si>
  <si>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</si>
  <si>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</si>
  <si>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</si>
  <si>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</si>
  <si>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</si>
  <si>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</si>
  <si>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</si>
  <si>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</si>
  <si>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</si>
  <si>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</si>
  <si>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</si>
  <si>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</si>
  <si>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</si>
  <si>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</si>
  <si>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</si>
  <si>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</si>
  <si>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</si>
  <si>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</si>
  <si>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</si>
  <si>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</si>
  <si>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</si>
  <si>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</si>
  <si>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</si>
  <si>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</si>
  <si>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</si>
  <si>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</si>
  <si>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</si>
  <si>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</si>
  <si>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</si>
  <si>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</si>
  <si>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茨城県守谷市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</si>
  <si>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</si>
  <si>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</si>
  <si>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</si>
  <si>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</si>
  <si>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</si>
  <si>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</si>
  <si>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</si>
  <si>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</si>
  <si>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</si>
  <si>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</si>
  <si>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</si>
  <si>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</si>
  <si>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</si>
  <si>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</si>
  <si>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</si>
  <si>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</si>
  <si>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</si>
  <si>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</si>
  <si>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</si>
  <si>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</si>
  <si>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</si>
  <si>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</si>
  <si>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</si>
  <si>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</si>
  <si>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</si>
  <si>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</si>
  <si>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</si>
  <si>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</si>
  <si>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</si>
  <si>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</si>
  <si>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</si>
  <si>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</si>
  <si>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</si>
  <si>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</si>
  <si>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</si>
  <si>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</si>
  <si>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介護サービス事業特別会計</t>
    <phoneticPr fontId="5"/>
  </si>
  <si>
    <t>水道事業会計</t>
    <phoneticPr fontId="5"/>
  </si>
  <si>
    <t>法適用企業</t>
    <phoneticPr fontId="5"/>
  </si>
  <si>
    <t>公共下水道事業会計</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</si>
  <si>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</si>
  <si>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</si>
  <si>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</si>
  <si>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</si>
  <si>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</si>
  <si>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</si>
  <si>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</si>
  <si>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</si>
  <si>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</si>
  <si>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</si>
  <si>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</si>
  <si>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</si>
  <si>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</si>
  <si>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</si>
  <si>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</si>
  <si>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</si>
  <si>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</si>
  <si>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</si>
  <si>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</si>
  <si>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</si>
  <si>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</si>
  <si>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</si>
  <si>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</si>
  <si>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</si>
  <si>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</si>
  <si>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</si>
  <si>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</si>
  <si>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</si>
  <si>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</si>
  <si>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</si>
  <si>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</si>
  <si>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</si>
  <si>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</si>
  <si>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</si>
  <si>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</si>
  <si>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</si>
  <si>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</si>
  <si>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</si>
  <si>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</si>
  <si>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</si>
  <si>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</si>
  <si>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</si>
  <si>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</si>
  <si>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</si>
  <si>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</si>
  <si>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</si>
  <si>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</si>
  <si>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</si>
  <si>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</si>
  <si>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</si>
  <si>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</si>
  <si>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</si>
  <si>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</si>
  <si>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</si>
  <si>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</si>
  <si>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</si>
  <si>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</si>
  <si>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水道事業会計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</si>
  <si>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</si>
  <si>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</si>
  <si>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</si>
  <si>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</si>
  <si>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</si>
  <si>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</si>
  <si>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</si>
  <si>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</si>
  <si>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</si>
  <si>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</si>
  <si>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</si>
  <si>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</si>
  <si>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</si>
  <si>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</si>
  <si>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</si>
  <si>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</si>
  <si>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</si>
  <si>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</si>
  <si>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</si>
  <si>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</si>
  <si>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</si>
  <si>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</si>
  <si>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</si>
  <si>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</si>
  <si>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</si>
  <si>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</si>
  <si>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</si>
  <si>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</si>
  <si>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</si>
  <si>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</si>
  <si>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</si>
  <si>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</si>
  <si>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</si>
  <si>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</si>
  <si>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</si>
  <si>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</si>
  <si>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</si>
  <si>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</si>
  <si>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</si>
  <si>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</si>
  <si>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</si>
  <si>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</si>
  <si>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</si>
  <si>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</si>
  <si>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</si>
  <si>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</si>
  <si>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</si>
  <si>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</si>
  <si>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</si>
  <si>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</si>
  <si>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</si>
  <si>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</si>
  <si>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</si>
  <si>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</si>
  <si>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</si>
  <si>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</si>
  <si>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</si>
  <si>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</si>
  <si>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</si>
  <si>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</si>
  <si>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</si>
  <si>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</si>
  <si>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</si>
  <si>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</si>
  <si>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</si>
  <si>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</si>
  <si>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</si>
  <si>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</si>
  <si>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</si>
  <si>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</si>
  <si>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</si>
  <si>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</si>
  <si>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</si>
  <si>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</si>
  <si>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</si>
  <si>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</si>
  <si>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</si>
  <si>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</si>
  <si>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</si>
  <si>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9.76</t>
  </si>
  <si>
    <t>▲ 10.41</t>
  </si>
  <si>
    <t>▲ 8.74</t>
  </si>
  <si>
    <t>▲ 16.54</t>
  </si>
  <si>
    <t>公共下水道事業会計</t>
  </si>
  <si>
    <t>水道事業会計</t>
  </si>
  <si>
    <t>一般会計</t>
  </si>
  <si>
    <t>介護保険特別会計</t>
  </si>
  <si>
    <t>国民健康保険特別会計</t>
  </si>
  <si>
    <t>農業集落排水事業特別会計</t>
  </si>
  <si>
    <t>後期高齢者医療特別会計</t>
  </si>
  <si>
    <t>介護サービス事業特別会計</t>
  </si>
  <si>
    <t>その他会計（赤字）</t>
  </si>
  <si>
    <t>その他会計（黒字）</t>
  </si>
  <si>
    <t>‐</t>
  </si>
  <si>
    <t>‐</t>
    <phoneticPr fontId="2"/>
  </si>
  <si>
    <t>‐</t>
    <phoneticPr fontId="2"/>
  </si>
  <si>
    <t>常総地方広域市町村圏事務組合</t>
    <rPh sb="0" eb="2">
      <t>ジョウソウ</t>
    </rPh>
    <rPh sb="2" eb="4">
      <t>チホウ</t>
    </rPh>
    <rPh sb="4" eb="6">
      <t>コウイキ</t>
    </rPh>
    <rPh sb="6" eb="9">
      <t>シチョウソン</t>
    </rPh>
    <rPh sb="9" eb="10">
      <t>ケン</t>
    </rPh>
    <rPh sb="10" eb="12">
      <t>ジム</t>
    </rPh>
    <rPh sb="12" eb="14">
      <t>クミアイ</t>
    </rPh>
    <phoneticPr fontId="2"/>
  </si>
  <si>
    <t>常総衛生組合</t>
    <rPh sb="0" eb="2">
      <t>ジョウソウ</t>
    </rPh>
    <rPh sb="2" eb="4">
      <t>エイセイ</t>
    </rPh>
    <rPh sb="4" eb="6">
      <t>クミアイ</t>
    </rPh>
    <phoneticPr fontId="2"/>
  </si>
  <si>
    <t>取手市外２市火葬場組合</t>
    <rPh sb="0" eb="3">
      <t>トリデシ</t>
    </rPh>
    <rPh sb="3" eb="4">
      <t>ホカ</t>
    </rPh>
    <rPh sb="5" eb="6">
      <t>シ</t>
    </rPh>
    <rPh sb="6" eb="8">
      <t>カソウ</t>
    </rPh>
    <rPh sb="8" eb="9">
      <t>ジョウ</t>
    </rPh>
    <rPh sb="9" eb="11">
      <t>クミアイ</t>
    </rPh>
    <phoneticPr fontId="2"/>
  </si>
  <si>
    <t>茨城県市町村総合事務組合（一般会計）</t>
    <rPh sb="0" eb="3">
      <t>イバラキケン</t>
    </rPh>
    <rPh sb="3" eb="6">
      <t>シチョウソン</t>
    </rPh>
    <rPh sb="6" eb="8">
      <t>ソウゴウ</t>
    </rPh>
    <rPh sb="8" eb="10">
      <t>ジム</t>
    </rPh>
    <rPh sb="10" eb="12">
      <t>クミアイ</t>
    </rPh>
    <rPh sb="13" eb="15">
      <t>イッパン</t>
    </rPh>
    <rPh sb="15" eb="17">
      <t>カイケイ</t>
    </rPh>
    <phoneticPr fontId="2"/>
  </si>
  <si>
    <t>茨城県市町村総合事務組合（県民交通災害共済事業特別会計）</t>
    <rPh sb="0" eb="3">
      <t>イバラキケン</t>
    </rPh>
    <rPh sb="3" eb="6">
      <t>シチョウソン</t>
    </rPh>
    <rPh sb="6" eb="8">
      <t>ソウゴウ</t>
    </rPh>
    <rPh sb="8" eb="10">
      <t>ジム</t>
    </rPh>
    <rPh sb="10" eb="12">
      <t>クミアイ</t>
    </rPh>
    <rPh sb="13" eb="15">
      <t>ケンミン</t>
    </rPh>
    <rPh sb="15" eb="17">
      <t>コウツウ</t>
    </rPh>
    <rPh sb="17" eb="19">
      <t>サイガイ</t>
    </rPh>
    <rPh sb="19" eb="21">
      <t>キョウサイ</t>
    </rPh>
    <rPh sb="21" eb="23">
      <t>ジギョウ</t>
    </rPh>
    <rPh sb="23" eb="25">
      <t>トクベツ</t>
    </rPh>
    <rPh sb="25" eb="27">
      <t>カイケイ</t>
    </rPh>
    <phoneticPr fontId="2"/>
  </si>
  <si>
    <t>茨城租税債権管理機構</t>
    <rPh sb="0" eb="2">
      <t>イバラキ</t>
    </rPh>
    <rPh sb="2" eb="4">
      <t>ソゼイ</t>
    </rPh>
    <rPh sb="4" eb="6">
      <t>サイケン</t>
    </rPh>
    <rPh sb="6" eb="8">
      <t>カンリ</t>
    </rPh>
    <rPh sb="8" eb="10">
      <t>キコウ</t>
    </rPh>
    <phoneticPr fontId="2"/>
  </si>
  <si>
    <t>茨城県後期高齢者医療広域連合（一般会計）</t>
    <rPh sb="0" eb="3">
      <t>イバラキケン</t>
    </rPh>
    <rPh sb="3" eb="5">
      <t>コウキ</t>
    </rPh>
    <rPh sb="5" eb="8">
      <t>コウレイシャ</t>
    </rPh>
    <rPh sb="8" eb="10">
      <t>イリョウ</t>
    </rPh>
    <rPh sb="10" eb="12">
      <t>コウイキ</t>
    </rPh>
    <rPh sb="12" eb="14">
      <t>レンゴウ</t>
    </rPh>
    <rPh sb="15" eb="17">
      <t>イッパン</t>
    </rPh>
    <rPh sb="17" eb="19">
      <t>カイケイ</t>
    </rPh>
    <phoneticPr fontId="2"/>
  </si>
  <si>
    <t>茨城県後期高齢者医療広域連合（後期高齢医療特別会計）</t>
    <rPh sb="0" eb="3">
      <t>イバラキケン</t>
    </rPh>
    <rPh sb="3" eb="5">
      <t>コウキ</t>
    </rPh>
    <rPh sb="5" eb="8">
      <t>コウレイシャ</t>
    </rPh>
    <rPh sb="8" eb="10">
      <t>イリョウ</t>
    </rPh>
    <rPh sb="10" eb="12">
      <t>コウイキ</t>
    </rPh>
    <rPh sb="12" eb="14">
      <t>レンゴウ</t>
    </rPh>
    <rPh sb="15" eb="17">
      <t>コウキ</t>
    </rPh>
    <rPh sb="17" eb="19">
      <t>コウレイ</t>
    </rPh>
    <rPh sb="19" eb="21">
      <t>イリョウ</t>
    </rPh>
    <rPh sb="21" eb="23">
      <t>トクベツ</t>
    </rPh>
    <rPh sb="23" eb="25">
      <t>カイケイ</t>
    </rPh>
    <phoneticPr fontId="2"/>
  </si>
  <si>
    <t>守谷市土地開発公社</t>
    <rPh sb="0" eb="3">
      <t>モリヤシ</t>
    </rPh>
    <rPh sb="3" eb="5">
      <t>トチ</t>
    </rPh>
    <rPh sb="5" eb="7">
      <t>カイハツ</t>
    </rPh>
    <rPh sb="7" eb="9">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</si>
</sst>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xr:uid="{00000000-0005-0000-0000-000000000000}"/>
    <cellStyle name="桁区切り 2" xfId="7" xr:uid="{00000000-0005-0000-0000-000001000000}"/>
    <cellStyle name="桁区切り 2 2" xfId="8" xr:uid="{00000000-0005-0000-0000-000002000000}"/>
    <cellStyle name="桁区切り 2 3" xfId="9" xr:uid="{00000000-0005-0000-0000-000003000000}"/>
    <cellStyle name="桁区切り 3" xfId="10" xr:uid="{00000000-0005-0000-0000-000004000000}"/>
    <cellStyle name="桁区切り 4" xfId="11" xr:uid="{00000000-0005-0000-0000-000005000000}"/>
    <cellStyle name="桁区切り 5" xfId="12" xr:uid="{00000000-0005-0000-0000-000006000000}"/>
    <cellStyle name="通貨 2" xfId="13" xr:uid="{00000000-0005-0000-0000-000007000000}"/>
    <cellStyle name="通貨 3" xfId="14" xr:uid="{00000000-0005-0000-0000-000008000000}"/>
    <cellStyle name="標準" xfId="0" builtinId="0"/>
    <cellStyle name="標準 2" xfId="5" xr:uid="{00000000-0005-0000-0000-00000A000000}"/>
    <cellStyle name="標準 2 2" xfId="15" xr:uid="{00000000-0005-0000-0000-00000B000000}"/>
    <cellStyle name="標準 2 3" xfId="16" xr:uid="{00000000-0005-0000-0000-00000C000000}"/>
    <cellStyle name="標準 2 4" xfId="28" xr:uid="{00000000-0005-0000-0000-00000D000000}"/>
    <cellStyle name="標準 2_2007AJAHO401600" xfId="17" xr:uid="{00000000-0005-0000-0000-00000E000000}"/>
    <cellStyle name="標準 3" xfId="18" xr:uid="{00000000-0005-0000-0000-00000F000000}"/>
    <cellStyle name="標準 3 2" xfId="19" xr:uid="{00000000-0005-0000-0000-000010000000}"/>
    <cellStyle name="標準 3 3" xfId="29" xr:uid="{00000000-0005-0000-0000-000011000000}"/>
    <cellStyle name="標準 3_APAHO401000" xfId="20" xr:uid="{00000000-0005-0000-0000-000012000000}"/>
    <cellStyle name="標準 4" xfId="21" xr:uid="{00000000-0005-0000-0000-000013000000}"/>
    <cellStyle name="標準 4 2" xfId="22" xr:uid="{00000000-0005-0000-0000-000014000000}"/>
    <cellStyle name="標準 4_APAHO401000" xfId="23" xr:uid="{00000000-0005-0000-0000-000015000000}"/>
    <cellStyle name="標準 4_APAHO401600" xfId="1" xr:uid="{00000000-0005-0000-0000-000016000000}"/>
    <cellStyle name="標準 4_APAHO4019001" xfId="4" xr:uid="{00000000-0005-0000-0000-000017000000}"/>
    <cellStyle name="標準 4_ZJ08_022012_青森市_2010" xfId="3" xr:uid="{00000000-0005-0000-0000-000018000000}"/>
    <cellStyle name="標準 5" xfId="24" xr:uid="{00000000-0005-0000-0000-000019000000}"/>
    <cellStyle name="標準 6" xfId="25" xr:uid="{00000000-0005-0000-0000-00001A000000}"/>
    <cellStyle name="標準 6 2" xfId="26" xr:uid="{00000000-0005-0000-0000-00001B000000}"/>
    <cellStyle name="標準 6_APAHO401000" xfId="27" xr:uid="{00000000-0005-0000-0000-00001C000000}"/>
    <cellStyle name="標準 6_APAHO401200_O-JJ1016-001-3_財政状況資料集(決算状況カード(各会計・関係団体))(Rev2)2" xfId="33" xr:uid="{00000000-0005-0000-0000-00001D000000}"/>
    <cellStyle name="標準 6_APAHO402200_O-JJ1016-001-3_財政状況資料集(決算状況カード(各会計・関係団体))(Rev2)2" xfId="30" xr:uid="{00000000-0005-0000-0000-00001E000000}"/>
    <cellStyle name="標準_【レイアウト】（県）資料３（Ｐ２）　歳出比較分析表" xfId="34" xr:uid="{00000000-0005-0000-0000-00001F000000}"/>
    <cellStyle name="標準_【レイアウト】（市）資料３（Ｐ２）　歳出比較分析表" xfId="35" xr:uid="{00000000-0005-0000-0000-000020000000}"/>
    <cellStyle name="標準_APAHO251300" xfId="36" xr:uid="{00000000-0005-0000-0000-000021000000}"/>
    <cellStyle name="標準_APAHO252300" xfId="37" xr:uid="{00000000-0005-0000-0000-000022000000}"/>
    <cellStyle name="標準_Book1" xfId="31" xr:uid="{00000000-0005-0000-0000-000023000000}"/>
    <cellStyle name="標準_O-JJ0722-001-3_決算状況カード(各会計・関係団体)_O-JJ1016-001-3_財政状況資料集(決算状況カード(各会計・関係団体))(Rev2)2" xfId="32" xr:uid="{00000000-0005-0000-0000-000024000000}"/>
    <cellStyle name="標準_O-JJ0722-001-8_連結実質赤字比率に係る赤字・黒字の構成分析" xfId="2" xr:uid="{00000000-0005-0000-0000-00002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40203</c:v>
                </c:pt>
                <c:pt idx="1">
                  <c:v>47569</c:v>
                </c:pt>
                <c:pt idx="2">
                  <c:v>50880</c:v>
                </c:pt>
                <c:pt idx="3">
                  <c:v>63956</c:v>
                </c:pt>
                <c:pt idx="4">
                  <c:v>66255</c:v>
                </c:pt>
              </c:numCache>
            </c:numRef>
          </c:val>
          <c:smooth val="0"/>
          <c:extLst>
            <c:ext xmlns:c16="http://schemas.microsoft.com/office/drawing/2014/chart" uri="{C3380CC4-5D6E-409C-BE32-E72D297353CC}">
              <c16:uniqueId val="{00000000-1A1F-4050-AA4B-90E21B20D4E6}"/>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26225</c:v>
                </c:pt>
                <c:pt idx="1">
                  <c:v>41607</c:v>
                </c:pt>
                <c:pt idx="2">
                  <c:v>73811</c:v>
                </c:pt>
                <c:pt idx="3">
                  <c:v>55585</c:v>
                </c:pt>
                <c:pt idx="4">
                  <c:v>27443</c:v>
                </c:pt>
              </c:numCache>
            </c:numRef>
          </c:val>
          <c:smooth val="0"/>
          <c:extLst>
            <c:ext xmlns:c16="http://schemas.microsoft.com/office/drawing/2014/chart" uri="{C3380CC4-5D6E-409C-BE32-E72D297353CC}">
              <c16:uniqueId val="{00000001-1A1F-4050-AA4B-90E21B20D4E6}"/>
            </c:ext>
          </c:extLst>
        </c:ser>
        <c:dLbls>
          <c:showLegendKey val="0"/>
          <c:showVal val="0"/>
          <c:showCatName val="0"/>
          <c:showSerName val="0"/>
          <c:showPercent val="0"/>
          <c:showBubbleSize val="0"/>
        </c:dLbls>
        <c:marker val="1"/>
        <c:smooth val="0"/>
        <c:axId val="103789696"/>
        <c:axId val="103791232"/>
      </c:lineChart>
      <c:catAx>
        <c:axId val="10378969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791232"/>
        <c:crosses val="autoZero"/>
        <c:auto val="1"/>
        <c:lblAlgn val="ctr"/>
        <c:lblOffset val="100"/>
        <c:tickLblSkip val="1"/>
        <c:tickMarkSkip val="1"/>
        <c:noMultiLvlLbl val="0"/>
      </c:catAx>
      <c:valAx>
        <c:axId val="103791232"/>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994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7896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01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6.3</c:v>
                </c:pt>
                <c:pt idx="1">
                  <c:v>10.57</c:v>
                </c:pt>
                <c:pt idx="2">
                  <c:v>7.59</c:v>
                </c:pt>
                <c:pt idx="3">
                  <c:v>13.98</c:v>
                </c:pt>
                <c:pt idx="4">
                  <c:v>7.54</c:v>
                </c:pt>
              </c:numCache>
            </c:numRef>
          </c:val>
          <c:extLst>
            <c:ext xmlns:c16="http://schemas.microsoft.com/office/drawing/2014/chart" uri="{C3380CC4-5D6E-409C-BE32-E72D297353CC}">
              <c16:uniqueId val="{00000000-CE93-4200-B50B-6CECDC8AF980}"/>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26.41</c:v>
                </c:pt>
                <c:pt idx="1">
                  <c:v>21.41</c:v>
                </c:pt>
                <c:pt idx="2">
                  <c:v>24.17</c:v>
                </c:pt>
                <c:pt idx="3">
                  <c:v>28.14</c:v>
                </c:pt>
                <c:pt idx="4">
                  <c:v>29.71</c:v>
                </c:pt>
              </c:numCache>
            </c:numRef>
          </c:val>
          <c:extLst>
            <c:ext xmlns:c16="http://schemas.microsoft.com/office/drawing/2014/chart" uri="{C3380CC4-5D6E-409C-BE32-E72D297353CC}">
              <c16:uniqueId val="{00000001-CE93-4200-B50B-6CECDC8AF980}"/>
            </c:ext>
          </c:extLst>
        </c:ser>
        <c:dLbls>
          <c:showLegendKey val="0"/>
          <c:showVal val="0"/>
          <c:showCatName val="0"/>
          <c:showSerName val="0"/>
          <c:showPercent val="0"/>
          <c:showBubbleSize val="0"/>
        </c:dLbls>
        <c:gapWidth val="250"/>
        <c:overlap val="100"/>
        <c:axId val="108557824"/>
        <c:axId val="1085593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-9.76</c:v>
                </c:pt>
                <c:pt idx="1">
                  <c:v>-10.41</c:v>
                </c:pt>
                <c:pt idx="2">
                  <c:v>-8.74</c:v>
                </c:pt>
                <c:pt idx="3">
                  <c:v>4.8899999999999997</c:v>
                </c:pt>
                <c:pt idx="4">
                  <c:v>-16.54</c:v>
                </c:pt>
              </c:numCache>
            </c:numRef>
          </c:val>
          <c:smooth val="0"/>
          <c:extLst>
            <c:ext xmlns:c16="http://schemas.microsoft.com/office/drawing/2014/chart" uri="{C3380CC4-5D6E-409C-BE32-E72D297353CC}">
              <c16:uniqueId val="{00000002-CE93-4200-B50B-6CECDC8AF980}"/>
            </c:ext>
          </c:extLst>
        </c:ser>
        <c:dLbls>
          <c:showLegendKey val="0"/>
          <c:showVal val="0"/>
          <c:showCatName val="0"/>
          <c:showSerName val="0"/>
          <c:showPercent val="0"/>
          <c:showBubbleSize val="0"/>
        </c:dLbls>
        <c:marker val="1"/>
        <c:smooth val="0"/>
        <c:axId val="108557824"/>
        <c:axId val="108559360"/>
      </c:lineChart>
      <c:catAx>
        <c:axId val="108557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8559360"/>
        <c:crosses val="autoZero"/>
        <c:auto val="1"/>
        <c:lblAlgn val="ctr"/>
        <c:lblOffset val="100"/>
        <c:tickLblSkip val="1"/>
        <c:tickMarkSkip val="1"/>
        <c:noMultiLvlLbl val="0"/>
      </c:catAx>
      <c:valAx>
        <c:axId val="1085593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557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6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0.01</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76ED-4B00-A23D-FA5401428A9F}"/>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6ED-4B00-A23D-FA5401428A9F}"/>
            </c:ext>
          </c:extLst>
        </c:ser>
        <c:ser>
          <c:idx val="2"/>
          <c:order val="2"/>
          <c:tx>
            <c:strRef>
              <c:f>データシート!$A$29</c:f>
              <c:strCache>
                <c:ptCount val="1"/>
                <c:pt idx="0">
                  <c:v>介護サービス事業特別会計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c:v>
                </c:pt>
                <c:pt idx="4">
                  <c:v>#N/A</c:v>
                </c:pt>
                <c:pt idx="5">
                  <c:v>0.01</c:v>
                </c:pt>
                <c:pt idx="6">
                  <c:v>#N/A</c:v>
                </c:pt>
                <c:pt idx="7">
                  <c:v>0.01</c:v>
                </c:pt>
                <c:pt idx="8">
                  <c:v>#N/A</c:v>
                </c:pt>
                <c:pt idx="9">
                  <c:v>0.01</c:v>
                </c:pt>
              </c:numCache>
            </c:numRef>
          </c:val>
          <c:extLst>
            <c:ext xmlns:c16="http://schemas.microsoft.com/office/drawing/2014/chart" uri="{C3380CC4-5D6E-409C-BE32-E72D297353CC}">
              <c16:uniqueId val="{00000002-76ED-4B00-A23D-FA5401428A9F}"/>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0.02</c:v>
                </c:pt>
                <c:pt idx="2">
                  <c:v>#N/A</c:v>
                </c:pt>
                <c:pt idx="3">
                  <c:v>0.02</c:v>
                </c:pt>
                <c:pt idx="4">
                  <c:v>#N/A</c:v>
                </c:pt>
                <c:pt idx="5">
                  <c:v>0.02</c:v>
                </c:pt>
                <c:pt idx="6">
                  <c:v>#N/A</c:v>
                </c:pt>
                <c:pt idx="7">
                  <c:v>0.01</c:v>
                </c:pt>
                <c:pt idx="8">
                  <c:v>#N/A</c:v>
                </c:pt>
                <c:pt idx="9">
                  <c:v>0.03</c:v>
                </c:pt>
              </c:numCache>
            </c:numRef>
          </c:val>
          <c:extLst>
            <c:ext xmlns:c16="http://schemas.microsoft.com/office/drawing/2014/chart" uri="{C3380CC4-5D6E-409C-BE32-E72D297353CC}">
              <c16:uniqueId val="{00000003-76ED-4B00-A23D-FA5401428A9F}"/>
            </c:ext>
          </c:extLst>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0.01</c:v>
                </c:pt>
                <c:pt idx="4">
                  <c:v>#N/A</c:v>
                </c:pt>
                <c:pt idx="5">
                  <c:v>0.02</c:v>
                </c:pt>
                <c:pt idx="6">
                  <c:v>#N/A</c:v>
                </c:pt>
                <c:pt idx="7">
                  <c:v>0.01</c:v>
                </c:pt>
                <c:pt idx="8">
                  <c:v>#N/A</c:v>
                </c:pt>
                <c:pt idx="9">
                  <c:v>0.05</c:v>
                </c:pt>
              </c:numCache>
            </c:numRef>
          </c:val>
          <c:extLst>
            <c:ext xmlns:c16="http://schemas.microsoft.com/office/drawing/2014/chart" uri="{C3380CC4-5D6E-409C-BE32-E72D297353CC}">
              <c16:uniqueId val="{00000004-76ED-4B00-A23D-FA5401428A9F}"/>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1.1200000000000001</c:v>
                </c:pt>
                <c:pt idx="2">
                  <c:v>#N/A</c:v>
                </c:pt>
                <c:pt idx="3">
                  <c:v>1.59</c:v>
                </c:pt>
                <c:pt idx="4">
                  <c:v>#N/A</c:v>
                </c:pt>
                <c:pt idx="5">
                  <c:v>2.29</c:v>
                </c:pt>
                <c:pt idx="6">
                  <c:v>#N/A</c:v>
                </c:pt>
                <c:pt idx="7">
                  <c:v>1.81</c:v>
                </c:pt>
                <c:pt idx="8">
                  <c:v>#N/A</c:v>
                </c:pt>
                <c:pt idx="9">
                  <c:v>1.28</c:v>
                </c:pt>
              </c:numCache>
            </c:numRef>
          </c:val>
          <c:extLst>
            <c:ext xmlns:c16="http://schemas.microsoft.com/office/drawing/2014/chart" uri="{C3380CC4-5D6E-409C-BE32-E72D297353CC}">
              <c16:uniqueId val="{00000005-76ED-4B00-A23D-FA5401428A9F}"/>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1.1200000000000001</c:v>
                </c:pt>
                <c:pt idx="2">
                  <c:v>#N/A</c:v>
                </c:pt>
                <c:pt idx="3">
                  <c:v>0.81</c:v>
                </c:pt>
                <c:pt idx="4">
                  <c:v>#N/A</c:v>
                </c:pt>
                <c:pt idx="5">
                  <c:v>1.63</c:v>
                </c:pt>
                <c:pt idx="6">
                  <c:v>#N/A</c:v>
                </c:pt>
                <c:pt idx="7">
                  <c:v>0.77</c:v>
                </c:pt>
                <c:pt idx="8">
                  <c:v>#N/A</c:v>
                </c:pt>
                <c:pt idx="9">
                  <c:v>1.32</c:v>
                </c:pt>
              </c:numCache>
            </c:numRef>
          </c:val>
          <c:extLst>
            <c:ext xmlns:c16="http://schemas.microsoft.com/office/drawing/2014/chart" uri="{C3380CC4-5D6E-409C-BE32-E72D297353CC}">
              <c16:uniqueId val="{00000006-76ED-4B00-A23D-FA5401428A9F}"/>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6.29</c:v>
                </c:pt>
                <c:pt idx="2">
                  <c:v>#N/A</c:v>
                </c:pt>
                <c:pt idx="3">
                  <c:v>8.8800000000000008</c:v>
                </c:pt>
                <c:pt idx="4">
                  <c:v>#N/A</c:v>
                </c:pt>
                <c:pt idx="5">
                  <c:v>7.58</c:v>
                </c:pt>
                <c:pt idx="6">
                  <c:v>#N/A</c:v>
                </c:pt>
                <c:pt idx="7">
                  <c:v>13.97</c:v>
                </c:pt>
                <c:pt idx="8">
                  <c:v>#N/A</c:v>
                </c:pt>
                <c:pt idx="9">
                  <c:v>7.54</c:v>
                </c:pt>
              </c:numCache>
            </c:numRef>
          </c:val>
          <c:extLst>
            <c:ext xmlns:c16="http://schemas.microsoft.com/office/drawing/2014/chart" uri="{C3380CC4-5D6E-409C-BE32-E72D297353CC}">
              <c16:uniqueId val="{00000007-76ED-4B00-A23D-FA5401428A9F}"/>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15.7</c:v>
                </c:pt>
                <c:pt idx="2">
                  <c:v>#N/A</c:v>
                </c:pt>
                <c:pt idx="3">
                  <c:v>15.92</c:v>
                </c:pt>
                <c:pt idx="4">
                  <c:v>#N/A</c:v>
                </c:pt>
                <c:pt idx="5">
                  <c:v>18.399999999999999</c:v>
                </c:pt>
                <c:pt idx="6">
                  <c:v>#N/A</c:v>
                </c:pt>
                <c:pt idx="7">
                  <c:v>17.350000000000001</c:v>
                </c:pt>
                <c:pt idx="8">
                  <c:v>#N/A</c:v>
                </c:pt>
                <c:pt idx="9">
                  <c:v>17.170000000000002</c:v>
                </c:pt>
              </c:numCache>
            </c:numRef>
          </c:val>
          <c:extLst>
            <c:ext xmlns:c16="http://schemas.microsoft.com/office/drawing/2014/chart" uri="{C3380CC4-5D6E-409C-BE32-E72D297353CC}">
              <c16:uniqueId val="{00000008-76ED-4B00-A23D-FA5401428A9F}"/>
            </c:ext>
          </c:extLst>
        </c:ser>
        <c:ser>
          <c:idx val="9"/>
          <c:order val="9"/>
          <c:tx>
            <c:strRef>
              <c:f>データシート!$A$36</c:f>
              <c:strCache>
                <c:ptCount val="1"/>
                <c:pt idx="0">
                  <c:v>公共下水道事業会計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26.59</c:v>
                </c:pt>
                <c:pt idx="2">
                  <c:v>#N/A</c:v>
                </c:pt>
                <c:pt idx="3">
                  <c:v>26.08</c:v>
                </c:pt>
                <c:pt idx="4">
                  <c:v>#N/A</c:v>
                </c:pt>
                <c:pt idx="5">
                  <c:v>28.99</c:v>
                </c:pt>
                <c:pt idx="6">
                  <c:v>#N/A</c:v>
                </c:pt>
                <c:pt idx="7">
                  <c:v>30.12</c:v>
                </c:pt>
                <c:pt idx="8">
                  <c:v>#N/A</c:v>
                </c:pt>
                <c:pt idx="9">
                  <c:v>30.45</c:v>
                </c:pt>
              </c:numCache>
            </c:numRef>
          </c:val>
          <c:extLst>
            <c:ext xmlns:c16="http://schemas.microsoft.com/office/drawing/2014/chart" uri="{C3380CC4-5D6E-409C-BE32-E72D297353CC}">
              <c16:uniqueId val="{00000009-76ED-4B00-A23D-FA5401428A9F}"/>
            </c:ext>
          </c:extLst>
        </c:ser>
        <c:dLbls>
          <c:showLegendKey val="0"/>
          <c:showVal val="0"/>
          <c:showCatName val="0"/>
          <c:showSerName val="0"/>
          <c:showPercent val="0"/>
          <c:showBubbleSize val="0"/>
        </c:dLbls>
        <c:gapWidth val="150"/>
        <c:overlap val="100"/>
        <c:axId val="109794816"/>
        <c:axId val="109796352"/>
      </c:barChart>
      <c:catAx>
        <c:axId val="1097948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9796352"/>
        <c:crosses val="autoZero"/>
        <c:auto val="1"/>
        <c:lblAlgn val="ctr"/>
        <c:lblOffset val="100"/>
        <c:tickLblSkip val="1"/>
        <c:tickMarkSkip val="1"/>
        <c:noMultiLvlLbl val="0"/>
      </c:catAx>
      <c:valAx>
        <c:axId val="1097963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7948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11E-2"/>
          <c:y val="8.7976539589442848E-2"/>
          <c:w val="0.90356317136844122"/>
          <c:h val="0.63929618768328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1853</c:v>
                </c:pt>
                <c:pt idx="5">
                  <c:v>1768</c:v>
                </c:pt>
                <c:pt idx="8">
                  <c:v>1772</c:v>
                </c:pt>
                <c:pt idx="11">
                  <c:v>1859</c:v>
                </c:pt>
                <c:pt idx="14">
                  <c:v>1709</c:v>
                </c:pt>
              </c:numCache>
            </c:numRef>
          </c:val>
          <c:extLst>
            <c:ext xmlns:c16="http://schemas.microsoft.com/office/drawing/2014/chart" uri="{C3380CC4-5D6E-409C-BE32-E72D297353CC}">
              <c16:uniqueId val="{00000000-C2AA-4793-8DC1-42CE470BF0B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C2AA-4793-8DC1-42CE470BF0B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344</c:v>
                </c:pt>
                <c:pt idx="3">
                  <c:v>344</c:v>
                </c:pt>
                <c:pt idx="6">
                  <c:v>344</c:v>
                </c:pt>
                <c:pt idx="9">
                  <c:v>344</c:v>
                </c:pt>
                <c:pt idx="12">
                  <c:v>344</c:v>
                </c:pt>
              </c:numCache>
            </c:numRef>
          </c:val>
          <c:extLst>
            <c:ext xmlns:c16="http://schemas.microsoft.com/office/drawing/2014/chart" uri="{C3380CC4-5D6E-409C-BE32-E72D297353CC}">
              <c16:uniqueId val="{00000002-C2AA-4793-8DC1-42CE470BF0B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90</c:v>
                </c:pt>
                <c:pt idx="3">
                  <c:v>91</c:v>
                </c:pt>
                <c:pt idx="6">
                  <c:v>135</c:v>
                </c:pt>
                <c:pt idx="9">
                  <c:v>488</c:v>
                </c:pt>
                <c:pt idx="12">
                  <c:v>187</c:v>
                </c:pt>
              </c:numCache>
            </c:numRef>
          </c:val>
          <c:extLst>
            <c:ext xmlns:c16="http://schemas.microsoft.com/office/drawing/2014/chart" uri="{C3380CC4-5D6E-409C-BE32-E72D297353CC}">
              <c16:uniqueId val="{00000003-C2AA-4793-8DC1-42CE470BF0B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98</c:v>
                </c:pt>
                <c:pt idx="3">
                  <c:v>58</c:v>
                </c:pt>
                <c:pt idx="6">
                  <c:v>111</c:v>
                </c:pt>
                <c:pt idx="9">
                  <c:v>108</c:v>
                </c:pt>
                <c:pt idx="12">
                  <c:v>48</c:v>
                </c:pt>
              </c:numCache>
            </c:numRef>
          </c:val>
          <c:extLst>
            <c:ext xmlns:c16="http://schemas.microsoft.com/office/drawing/2014/chart" uri="{C3380CC4-5D6E-409C-BE32-E72D297353CC}">
              <c16:uniqueId val="{00000004-C2AA-4793-8DC1-42CE470BF0B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2AA-4793-8DC1-42CE470BF0B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C2AA-4793-8DC1-42CE470BF0B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1907</c:v>
                </c:pt>
                <c:pt idx="3">
                  <c:v>1894</c:v>
                </c:pt>
                <c:pt idx="6">
                  <c:v>1829</c:v>
                </c:pt>
                <c:pt idx="9">
                  <c:v>1799</c:v>
                </c:pt>
                <c:pt idx="12">
                  <c:v>1714</c:v>
                </c:pt>
              </c:numCache>
            </c:numRef>
          </c:val>
          <c:extLst>
            <c:ext xmlns:c16="http://schemas.microsoft.com/office/drawing/2014/chart" uri="{C3380CC4-5D6E-409C-BE32-E72D297353CC}">
              <c16:uniqueId val="{00000007-C2AA-4793-8DC1-42CE470BF0BD}"/>
            </c:ext>
          </c:extLst>
        </c:ser>
        <c:dLbls>
          <c:showLegendKey val="0"/>
          <c:showVal val="0"/>
          <c:showCatName val="0"/>
          <c:showSerName val="0"/>
          <c:showPercent val="0"/>
          <c:showBubbleSize val="0"/>
        </c:dLbls>
        <c:gapWidth val="100"/>
        <c:overlap val="100"/>
        <c:axId val="109925888"/>
        <c:axId val="1099274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586</c:v>
                </c:pt>
                <c:pt idx="2">
                  <c:v>#N/A</c:v>
                </c:pt>
                <c:pt idx="3">
                  <c:v>#N/A</c:v>
                </c:pt>
                <c:pt idx="4">
                  <c:v>619</c:v>
                </c:pt>
                <c:pt idx="5">
                  <c:v>#N/A</c:v>
                </c:pt>
                <c:pt idx="6">
                  <c:v>#N/A</c:v>
                </c:pt>
                <c:pt idx="7">
                  <c:v>647</c:v>
                </c:pt>
                <c:pt idx="8">
                  <c:v>#N/A</c:v>
                </c:pt>
                <c:pt idx="9">
                  <c:v>#N/A</c:v>
                </c:pt>
                <c:pt idx="10">
                  <c:v>880</c:v>
                </c:pt>
                <c:pt idx="11">
                  <c:v>#N/A</c:v>
                </c:pt>
                <c:pt idx="12">
                  <c:v>#N/A</c:v>
                </c:pt>
                <c:pt idx="13">
                  <c:v>584</c:v>
                </c:pt>
                <c:pt idx="14">
                  <c:v>#N/A</c:v>
                </c:pt>
              </c:numCache>
            </c:numRef>
          </c:val>
          <c:smooth val="0"/>
          <c:extLst>
            <c:ext xmlns:c16="http://schemas.microsoft.com/office/drawing/2014/chart" uri="{C3380CC4-5D6E-409C-BE32-E72D297353CC}">
              <c16:uniqueId val="{00000008-C2AA-4793-8DC1-42CE470BF0BD}"/>
            </c:ext>
          </c:extLst>
        </c:ser>
        <c:dLbls>
          <c:showLegendKey val="0"/>
          <c:showVal val="0"/>
          <c:showCatName val="0"/>
          <c:showSerName val="0"/>
          <c:showPercent val="0"/>
          <c:showBubbleSize val="0"/>
        </c:dLbls>
        <c:marker val="1"/>
        <c:smooth val="0"/>
        <c:axId val="109925888"/>
        <c:axId val="109927424"/>
      </c:lineChart>
      <c:catAx>
        <c:axId val="109925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9927424"/>
        <c:crosses val="autoZero"/>
        <c:auto val="1"/>
        <c:lblAlgn val="ctr"/>
        <c:lblOffset val="100"/>
        <c:tickLblSkip val="1"/>
        <c:tickMarkSkip val="1"/>
        <c:noMultiLvlLbl val="0"/>
      </c:catAx>
      <c:valAx>
        <c:axId val="109927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9258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51"/>
          <c:h val="0.589182127738553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13425</c:v>
                </c:pt>
                <c:pt idx="5">
                  <c:v>13728</c:v>
                </c:pt>
                <c:pt idx="8">
                  <c:v>13715</c:v>
                </c:pt>
                <c:pt idx="11">
                  <c:v>13249</c:v>
                </c:pt>
                <c:pt idx="14">
                  <c:v>13602</c:v>
                </c:pt>
              </c:numCache>
            </c:numRef>
          </c:val>
          <c:extLst>
            <c:ext xmlns:c16="http://schemas.microsoft.com/office/drawing/2014/chart" uri="{C3380CC4-5D6E-409C-BE32-E72D297353CC}">
              <c16:uniqueId val="{00000000-CBCE-4822-B9FC-9BFE7A29AA53}"/>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3586</c:v>
                </c:pt>
                <c:pt idx="5">
                  <c:v>3297</c:v>
                </c:pt>
                <c:pt idx="8">
                  <c:v>3603</c:v>
                </c:pt>
                <c:pt idx="11">
                  <c:v>3508</c:v>
                </c:pt>
                <c:pt idx="14">
                  <c:v>2960</c:v>
                </c:pt>
              </c:numCache>
            </c:numRef>
          </c:val>
          <c:extLst>
            <c:ext xmlns:c16="http://schemas.microsoft.com/office/drawing/2014/chart" uri="{C3380CC4-5D6E-409C-BE32-E72D297353CC}">
              <c16:uniqueId val="{00000001-CBCE-4822-B9FC-9BFE7A29AA53}"/>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5436</c:v>
                </c:pt>
                <c:pt idx="5">
                  <c:v>4627</c:v>
                </c:pt>
                <c:pt idx="8">
                  <c:v>4620</c:v>
                </c:pt>
                <c:pt idx="11">
                  <c:v>5267</c:v>
                </c:pt>
                <c:pt idx="14">
                  <c:v>6092</c:v>
                </c:pt>
              </c:numCache>
            </c:numRef>
          </c:val>
          <c:extLst>
            <c:ext xmlns:c16="http://schemas.microsoft.com/office/drawing/2014/chart" uri="{C3380CC4-5D6E-409C-BE32-E72D297353CC}">
              <c16:uniqueId val="{00000002-CBCE-4822-B9FC-9BFE7A29AA53}"/>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BCE-4822-B9FC-9BFE7A29AA53}"/>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BCE-4822-B9FC-9BFE7A29AA53}"/>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c:v>
                </c:pt>
                <c:pt idx="3">
                  <c:v>3</c:v>
                </c:pt>
                <c:pt idx="6">
                  <c:v>3</c:v>
                </c:pt>
                <c:pt idx="9">
                  <c:v>0</c:v>
                </c:pt>
                <c:pt idx="12">
                  <c:v>4</c:v>
                </c:pt>
              </c:numCache>
            </c:numRef>
          </c:val>
          <c:extLst>
            <c:ext xmlns:c16="http://schemas.microsoft.com/office/drawing/2014/chart" uri="{C3380CC4-5D6E-409C-BE32-E72D297353CC}">
              <c16:uniqueId val="{00000005-CBCE-4822-B9FC-9BFE7A29AA53}"/>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865</c:v>
                </c:pt>
                <c:pt idx="3">
                  <c:v>962</c:v>
                </c:pt>
                <c:pt idx="6">
                  <c:v>996</c:v>
                </c:pt>
                <c:pt idx="9">
                  <c:v>607</c:v>
                </c:pt>
                <c:pt idx="12">
                  <c:v>493</c:v>
                </c:pt>
              </c:numCache>
            </c:numRef>
          </c:val>
          <c:extLst>
            <c:ext xmlns:c16="http://schemas.microsoft.com/office/drawing/2014/chart" uri="{C3380CC4-5D6E-409C-BE32-E72D297353CC}">
              <c16:uniqueId val="{00000006-CBCE-4822-B9FC-9BFE7A29AA53}"/>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1402</c:v>
                </c:pt>
                <c:pt idx="3">
                  <c:v>2846</c:v>
                </c:pt>
                <c:pt idx="6">
                  <c:v>3430</c:v>
                </c:pt>
                <c:pt idx="9">
                  <c:v>2962</c:v>
                </c:pt>
                <c:pt idx="12">
                  <c:v>2923</c:v>
                </c:pt>
              </c:numCache>
            </c:numRef>
          </c:val>
          <c:extLst>
            <c:ext xmlns:c16="http://schemas.microsoft.com/office/drawing/2014/chart" uri="{C3380CC4-5D6E-409C-BE32-E72D297353CC}">
              <c16:uniqueId val="{00000007-CBCE-4822-B9FC-9BFE7A29AA53}"/>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1195</c:v>
                </c:pt>
                <c:pt idx="3">
                  <c:v>1006</c:v>
                </c:pt>
                <c:pt idx="6">
                  <c:v>1029</c:v>
                </c:pt>
                <c:pt idx="9">
                  <c:v>1010</c:v>
                </c:pt>
                <c:pt idx="12">
                  <c:v>922</c:v>
                </c:pt>
              </c:numCache>
            </c:numRef>
          </c:val>
          <c:extLst>
            <c:ext xmlns:c16="http://schemas.microsoft.com/office/drawing/2014/chart" uri="{C3380CC4-5D6E-409C-BE32-E72D297353CC}">
              <c16:uniqueId val="{00000008-CBCE-4822-B9FC-9BFE7A29AA53}"/>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4126</c:v>
                </c:pt>
                <c:pt idx="3">
                  <c:v>3780</c:v>
                </c:pt>
                <c:pt idx="6">
                  <c:v>3436</c:v>
                </c:pt>
                <c:pt idx="9">
                  <c:v>3092</c:v>
                </c:pt>
                <c:pt idx="12">
                  <c:v>2747</c:v>
                </c:pt>
              </c:numCache>
            </c:numRef>
          </c:val>
          <c:extLst>
            <c:ext xmlns:c16="http://schemas.microsoft.com/office/drawing/2014/chart" uri="{C3380CC4-5D6E-409C-BE32-E72D297353CC}">
              <c16:uniqueId val="{00000009-CBCE-4822-B9FC-9BFE7A29AA53}"/>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14869</c:v>
                </c:pt>
                <c:pt idx="3">
                  <c:v>14294</c:v>
                </c:pt>
                <c:pt idx="6">
                  <c:v>14754</c:v>
                </c:pt>
                <c:pt idx="9">
                  <c:v>14253</c:v>
                </c:pt>
                <c:pt idx="12">
                  <c:v>13395</c:v>
                </c:pt>
              </c:numCache>
            </c:numRef>
          </c:val>
          <c:extLst>
            <c:ext xmlns:c16="http://schemas.microsoft.com/office/drawing/2014/chart" uri="{C3380CC4-5D6E-409C-BE32-E72D297353CC}">
              <c16:uniqueId val="{0000000A-CBCE-4822-B9FC-9BFE7A29AA53}"/>
            </c:ext>
          </c:extLst>
        </c:ser>
        <c:dLbls>
          <c:showLegendKey val="0"/>
          <c:showVal val="0"/>
          <c:showCatName val="0"/>
          <c:showSerName val="0"/>
          <c:showPercent val="0"/>
          <c:showBubbleSize val="0"/>
        </c:dLbls>
        <c:gapWidth val="100"/>
        <c:overlap val="100"/>
        <c:axId val="111225856"/>
        <c:axId val="1112481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12</c:v>
                </c:pt>
                <c:pt idx="2">
                  <c:v>#N/A</c:v>
                </c:pt>
                <c:pt idx="3">
                  <c:v>#N/A</c:v>
                </c:pt>
                <c:pt idx="4">
                  <c:v>1240</c:v>
                </c:pt>
                <c:pt idx="5">
                  <c:v>#N/A</c:v>
                </c:pt>
                <c:pt idx="6">
                  <c:v>#N/A</c:v>
                </c:pt>
                <c:pt idx="7">
                  <c:v>1710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CBCE-4822-B9FC-9BFE7A29AA53}"/>
            </c:ext>
          </c:extLst>
        </c:ser>
        <c:dLbls>
          <c:showLegendKey val="0"/>
          <c:showVal val="0"/>
          <c:showCatName val="0"/>
          <c:showSerName val="0"/>
          <c:showPercent val="0"/>
          <c:showBubbleSize val="0"/>
        </c:dLbls>
        <c:marker val="1"/>
        <c:smooth val="0"/>
        <c:axId val="111225856"/>
        <c:axId val="111248128"/>
      </c:lineChart>
      <c:catAx>
        <c:axId val="111225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1248128"/>
        <c:crosses val="autoZero"/>
        <c:auto val="1"/>
        <c:lblAlgn val="ctr"/>
        <c:lblOffset val="100"/>
        <c:tickLblSkip val="1"/>
        <c:tickMarkSkip val="1"/>
        <c:noMultiLvlLbl val="0"/>
      </c:catAx>
      <c:valAx>
        <c:axId val="1112481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2258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茨城県守谷市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64,894
64,196
35.71
19,762,368
18,503,575
905,401
12,002,821
13,395,163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6.7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a:extLst>
            <a:ext uri="{FF2B5EF4-FFF2-40B4-BE49-F238E27FC236}">
              <a16:creationId xmlns:a16="http://schemas.microsoft.com/office/drawing/2014/main" id="{00000000-0008-0000-0300-00001B000000}"/>
            </a:ext>
          </a:extLst>
        </xdr:cNvPr>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a:extLst>
            <a:ext uri="{FF2B5EF4-FFF2-40B4-BE49-F238E27FC236}">
              <a16:creationId xmlns:a16="http://schemas.microsoft.com/office/drawing/2014/main" id="{00000000-0008-0000-0300-00001C000000}"/>
            </a:ext>
          </a:extLst>
        </xdr:cNvPr>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a:extLst>
            <a:ext uri="{FF2B5EF4-FFF2-40B4-BE49-F238E27FC236}">
              <a16:creationId xmlns:a16="http://schemas.microsoft.com/office/drawing/2014/main" id="{00000000-0008-0000-0300-000025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a:extLst>
            <a:ext uri="{FF2B5EF4-FFF2-40B4-BE49-F238E27FC236}">
              <a16:creationId xmlns:a16="http://schemas.microsoft.com/office/drawing/2014/main" id="{00000000-0008-0000-0300-000026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a:extLst>
            <a:ext uri="{FF2B5EF4-FFF2-40B4-BE49-F238E27FC236}">
              <a16:creationId xmlns:a16="http://schemas.microsoft.com/office/drawing/2014/main" id="{00000000-0008-0000-0300-00002E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個人所得の高さやアサヒビール等の法人税収入等により，類似団体</a:t>
          </a:r>
          <a:r>
            <a:rPr kumimoji="1" lang="ja-JP" altLang="en-US" sz="1300">
              <a:solidFill>
                <a:srgbClr val="FF0000"/>
              </a:solidFill>
              <a:latin typeface="ＭＳ Ｐゴシック"/>
            </a:rPr>
            <a:t>平均を</a:t>
          </a:r>
          <a:r>
            <a:rPr kumimoji="1" lang="en-US" altLang="ja-JP" sz="1300">
              <a:solidFill>
                <a:srgbClr val="FF0000"/>
              </a:solidFill>
              <a:latin typeface="ＭＳ Ｐゴシック"/>
            </a:rPr>
            <a:t>0.34</a:t>
          </a:r>
          <a:r>
            <a:rPr kumimoji="1" lang="ja-JP" altLang="en-US" sz="1300">
              <a:solidFill>
                <a:srgbClr val="FF0000"/>
              </a:solidFill>
              <a:latin typeface="ＭＳ Ｐゴシック"/>
            </a:rPr>
            <a:t>ポイント</a:t>
          </a:r>
          <a:r>
            <a:rPr kumimoji="1" lang="ja-JP" altLang="en-US" sz="1300">
              <a:latin typeface="ＭＳ Ｐゴシック"/>
            </a:rPr>
            <a:t>上回る</a:t>
          </a:r>
          <a:r>
            <a:rPr kumimoji="1" lang="en-US" altLang="ja-JP" sz="1300">
              <a:latin typeface="ＭＳ Ｐゴシック"/>
            </a:rPr>
            <a:t>0.97</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景気低迷により税収が伸び悩む中，社会保障関係費の増額に伴い基準財政需要額は年々増加しているため，今後も滞納処分の実施など徴収強化に取り組み，税収確保に努める。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a:extLst>
            <a:ext uri="{FF2B5EF4-FFF2-40B4-BE49-F238E27FC236}">
              <a16:creationId xmlns:a16="http://schemas.microsoft.com/office/drawing/2014/main" id="{00000000-0008-0000-0300-00002F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4535</xdr:rowOff>
    </xdr:from>
    <xdr:to>
      <xdr:col>7</xdr:col>
      <xdr:colOff>152400</xdr:colOff>
      <xdr:row>38</xdr:row>
      <xdr:rowOff>4535</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651963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168927</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02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a:extLst>
            <a:ext uri="{FF2B5EF4-FFF2-40B4-BE49-F238E27FC236}">
              <a16:creationId xmlns:a16="http://schemas.microsoft.com/office/drawing/2014/main" id="{00000000-0008-0000-0300-000047000000}"/>
            </a:ext>
          </a:extLst>
        </xdr:cNvPr>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4535</xdr:rowOff>
    </xdr:from>
    <xdr:to>
      <xdr:col>6</xdr:col>
      <xdr:colOff>0</xdr:colOff>
      <xdr:row>38</xdr:row>
      <xdr:rowOff>4535</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651963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a:extLst>
            <a:ext uri="{FF2B5EF4-FFF2-40B4-BE49-F238E27FC236}">
              <a16:creationId xmlns:a16="http://schemas.microsoft.com/office/drawing/2014/main" id="{00000000-0008-0000-0300-000049000000}"/>
            </a:ext>
          </a:extLst>
        </xdr:cNvPr>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111777</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37</xdr:row>
      <xdr:rowOff>124278</xdr:rowOff>
    </xdr:from>
    <xdr:to>
      <xdr:col>4</xdr:col>
      <xdr:colOff>482600</xdr:colOff>
      <xdr:row>38</xdr:row>
      <xdr:rowOff>4535</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6467928"/>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a:extLst>
            <a:ext uri="{FF2B5EF4-FFF2-40B4-BE49-F238E27FC236}">
              <a16:creationId xmlns:a16="http://schemas.microsoft.com/office/drawing/2014/main" id="{00000000-0008-0000-0300-00004C000000}"/>
            </a:ext>
          </a:extLst>
        </xdr:cNvPr>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111777</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37</xdr:row>
      <xdr:rowOff>89807</xdr:rowOff>
    </xdr:from>
    <xdr:to>
      <xdr:col>3</xdr:col>
      <xdr:colOff>279400</xdr:colOff>
      <xdr:row>37</xdr:row>
      <xdr:rowOff>124278</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643345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a:extLst>
            <a:ext uri="{FF2B5EF4-FFF2-40B4-BE49-F238E27FC236}">
              <a16:creationId xmlns:a16="http://schemas.microsoft.com/office/drawing/2014/main" id="{00000000-0008-0000-0300-00004F000000}"/>
            </a:ext>
          </a:extLst>
        </xdr:cNvPr>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77305</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7106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40822</xdr:rowOff>
    </xdr:from>
    <xdr:to>
      <xdr:col>2</xdr:col>
      <xdr:colOff>127000</xdr:colOff>
      <xdr:row>39</xdr:row>
      <xdr:rowOff>142422</xdr:rowOff>
    </xdr:to>
    <xdr:sp macro="" textlink="">
      <xdr:nvSpPr>
        <xdr:cNvPr id="81" name="フローチャート : 判断 80">
          <a:extLst>
            <a:ext uri="{FF2B5EF4-FFF2-40B4-BE49-F238E27FC236}">
              <a16:creationId xmlns:a16="http://schemas.microsoft.com/office/drawing/2014/main" id="{00000000-0008-0000-0300-000051000000}"/>
            </a:ext>
          </a:extLst>
        </xdr:cNvPr>
        <xdr:cNvSpPr/>
      </xdr:nvSpPr>
      <xdr:spPr>
        <a:xfrm>
          <a:off x="1397000" y="672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127199</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81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37</xdr:row>
      <xdr:rowOff>125186</xdr:rowOff>
    </xdr:from>
    <xdr:to>
      <xdr:col>7</xdr:col>
      <xdr:colOff>203200</xdr:colOff>
      <xdr:row>38</xdr:row>
      <xdr:rowOff>55336</xdr:rowOff>
    </xdr:to>
    <xdr:sp macro="" textlink="">
      <xdr:nvSpPr>
        <xdr:cNvPr id="88" name="円/楕円 87">
          <a:extLst>
            <a:ext uri="{FF2B5EF4-FFF2-40B4-BE49-F238E27FC236}">
              <a16:creationId xmlns:a16="http://schemas.microsoft.com/office/drawing/2014/main" id="{00000000-0008-0000-0300-000058000000}"/>
            </a:ext>
          </a:extLst>
        </xdr:cNvPr>
        <xdr:cNvSpPr/>
      </xdr:nvSpPr>
      <xdr:spPr>
        <a:xfrm>
          <a:off x="4902200" y="646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36</xdr:row>
      <xdr:rowOff>141713</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6313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0.97</a:t>
          </a:r>
          <a:endParaRPr kumimoji="1" lang="ja-JP" altLang="en-US" sz="1000" b="1">
            <a:solidFill>
              <a:srgbClr val="FF0000"/>
            </a:solidFill>
            <a:latin typeface="ＭＳ Ｐゴシック"/>
          </a:endParaRPr>
        </a:p>
      </xdr:txBody>
    </xdr:sp>
    <xdr:clientData/>
  </xdr:oneCellAnchor>
  <xdr:twoCellAnchor>
    <xdr:from>
      <xdr:col>5</xdr:col>
      <xdr:colOff>635000</xdr:colOff>
      <xdr:row>37</xdr:row>
      <xdr:rowOff>125186</xdr:rowOff>
    </xdr:from>
    <xdr:to>
      <xdr:col>6</xdr:col>
      <xdr:colOff>50800</xdr:colOff>
      <xdr:row>38</xdr:row>
      <xdr:rowOff>55336</xdr:rowOff>
    </xdr:to>
    <xdr:sp macro="" textlink="">
      <xdr:nvSpPr>
        <xdr:cNvPr id="90" name="円/楕円 89">
          <a:extLst>
            <a:ext uri="{FF2B5EF4-FFF2-40B4-BE49-F238E27FC236}">
              <a16:creationId xmlns:a16="http://schemas.microsoft.com/office/drawing/2014/main" id="{00000000-0008-0000-0300-00005A000000}"/>
            </a:ext>
          </a:extLst>
        </xdr:cNvPr>
        <xdr:cNvSpPr/>
      </xdr:nvSpPr>
      <xdr:spPr>
        <a:xfrm>
          <a:off x="4064000" y="646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36</xdr:row>
      <xdr:rowOff>65513</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6237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0.97</a:t>
          </a:r>
          <a:endParaRPr kumimoji="1" lang="ja-JP" altLang="en-US" sz="1000" b="1">
            <a:solidFill>
              <a:srgbClr val="FF0000"/>
            </a:solidFill>
            <a:latin typeface="ＭＳ Ｐゴシック"/>
          </a:endParaRPr>
        </a:p>
      </xdr:txBody>
    </xdr:sp>
    <xdr:clientData/>
  </xdr:oneCellAnchor>
  <xdr:twoCellAnchor>
    <xdr:from>
      <xdr:col>4</xdr:col>
      <xdr:colOff>431800</xdr:colOff>
      <xdr:row>37</xdr:row>
      <xdr:rowOff>125186</xdr:rowOff>
    </xdr:from>
    <xdr:to>
      <xdr:col>4</xdr:col>
      <xdr:colOff>533400</xdr:colOff>
      <xdr:row>38</xdr:row>
      <xdr:rowOff>55336</xdr:rowOff>
    </xdr:to>
    <xdr:sp macro="" textlink="">
      <xdr:nvSpPr>
        <xdr:cNvPr id="92" name="円/楕円 91">
          <a:extLst>
            <a:ext uri="{FF2B5EF4-FFF2-40B4-BE49-F238E27FC236}">
              <a16:creationId xmlns:a16="http://schemas.microsoft.com/office/drawing/2014/main" id="{00000000-0008-0000-0300-00005C000000}"/>
            </a:ext>
          </a:extLst>
        </xdr:cNvPr>
        <xdr:cNvSpPr/>
      </xdr:nvSpPr>
      <xdr:spPr>
        <a:xfrm>
          <a:off x="3175000" y="646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36</xdr:row>
      <xdr:rowOff>65513</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6237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0.97</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73478</xdr:rowOff>
    </xdr:from>
    <xdr:to>
      <xdr:col>3</xdr:col>
      <xdr:colOff>330200</xdr:colOff>
      <xdr:row>38</xdr:row>
      <xdr:rowOff>3628</xdr:rowOff>
    </xdr:to>
    <xdr:sp macro="" textlink="">
      <xdr:nvSpPr>
        <xdr:cNvPr id="94" name="円/楕円 93">
          <a:extLst>
            <a:ext uri="{FF2B5EF4-FFF2-40B4-BE49-F238E27FC236}">
              <a16:creationId xmlns:a16="http://schemas.microsoft.com/office/drawing/2014/main" id="{00000000-0008-0000-0300-00005E000000}"/>
            </a:ext>
          </a:extLst>
        </xdr:cNvPr>
        <xdr:cNvSpPr/>
      </xdr:nvSpPr>
      <xdr:spPr>
        <a:xfrm>
          <a:off x="2286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13805</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618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xdr:col>
      <xdr:colOff>25400</xdr:colOff>
      <xdr:row>37</xdr:row>
      <xdr:rowOff>39007</xdr:rowOff>
    </xdr:from>
    <xdr:to>
      <xdr:col>2</xdr:col>
      <xdr:colOff>127000</xdr:colOff>
      <xdr:row>37</xdr:row>
      <xdr:rowOff>140607</xdr:rowOff>
    </xdr:to>
    <xdr:sp macro="" textlink="">
      <xdr:nvSpPr>
        <xdr:cNvPr id="96" name="円/楕円 95">
          <a:extLst>
            <a:ext uri="{FF2B5EF4-FFF2-40B4-BE49-F238E27FC236}">
              <a16:creationId xmlns:a16="http://schemas.microsoft.com/office/drawing/2014/main" id="{00000000-0008-0000-0300-000060000000}"/>
            </a:ext>
          </a:extLst>
        </xdr:cNvPr>
        <xdr:cNvSpPr/>
      </xdr:nvSpPr>
      <xdr:spPr>
        <a:xfrm>
          <a:off x="1397000" y="6382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150784</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615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物件費や</a:t>
          </a:r>
          <a:r>
            <a:rPr kumimoji="1" lang="ja-JP" altLang="en-US" sz="1300">
              <a:solidFill>
                <a:srgbClr val="FF0000"/>
              </a:solidFill>
              <a:latin typeface="ＭＳ Ｐゴシック"/>
            </a:rPr>
            <a:t>補助費等</a:t>
          </a:r>
          <a:r>
            <a:rPr kumimoji="1" lang="ja-JP" altLang="en-US" sz="1300">
              <a:latin typeface="ＭＳ Ｐゴシック"/>
            </a:rPr>
            <a:t>の増加により類似団体平均を</a:t>
          </a:r>
          <a:r>
            <a:rPr kumimoji="1" lang="en-US" altLang="ja-JP" sz="1300">
              <a:solidFill>
                <a:srgbClr val="FF0000"/>
              </a:solidFill>
              <a:latin typeface="ＭＳ Ｐゴシック"/>
            </a:rPr>
            <a:t>0.6</a:t>
          </a:r>
          <a:r>
            <a:rPr kumimoji="1" lang="ja-JP" altLang="en-US" sz="1300">
              <a:solidFill>
                <a:srgbClr val="FF0000"/>
              </a:solidFill>
              <a:latin typeface="ＭＳ Ｐゴシック"/>
            </a:rPr>
            <a:t>ポイント</a:t>
          </a:r>
          <a:r>
            <a:rPr kumimoji="1" lang="ja-JP" altLang="en-US" sz="1300">
              <a:latin typeface="ＭＳ Ｐゴシック"/>
            </a:rPr>
            <a:t>上回る</a:t>
          </a:r>
          <a:r>
            <a:rPr kumimoji="1" lang="en-US" altLang="ja-JP" sz="1300">
              <a:latin typeface="ＭＳ Ｐゴシック"/>
            </a:rPr>
            <a:t>91.5</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も滞納処分の実施などにより税収確保に努めるとともに，第三次定員適正化計画に基づく職員数の抑制，起債抑制による公債費の削減ほか，事務事業の統廃合など徹底した見直しを行い経常経費の削減に努めていく。</a:t>
          </a:r>
        </a:p>
      </xdr:txBody>
    </xdr:sp>
    <xdr:clientData/>
  </xdr:twoCellAnchor>
  <xdr:oneCellAnchor>
    <xdr:from>
      <xdr:col>1</xdr:col>
      <xdr:colOff>38100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a:extLst>
            <a:ext uri="{FF2B5EF4-FFF2-40B4-BE49-F238E27FC236}">
              <a16:creationId xmlns:a16="http://schemas.microsoft.com/office/drawing/2014/main" id="{00000000-0008-0000-0300-00007C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a:extLst>
            <a:ext uri="{FF2B5EF4-FFF2-40B4-BE49-F238E27FC236}">
              <a16:creationId xmlns:a16="http://schemas.microsoft.com/office/drawing/2014/main" id="{00000000-0008-0000-0300-00007E000000}"/>
            </a:ext>
          </a:extLst>
        </xdr:cNvPr>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a:extLst>
            <a:ext uri="{FF2B5EF4-FFF2-40B4-BE49-F238E27FC236}">
              <a16:creationId xmlns:a16="http://schemas.microsoft.com/office/drawing/2014/main" id="{00000000-0008-0000-0300-000080000000}"/>
            </a:ext>
          </a:extLst>
        </xdr:cNvPr>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112268</xdr:rowOff>
    </xdr:from>
    <xdr:to>
      <xdr:col>7</xdr:col>
      <xdr:colOff>152400</xdr:colOff>
      <xdr:row>61</xdr:row>
      <xdr:rowOff>167640</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114800" y="10399268"/>
          <a:ext cx="838200" cy="226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104411</xdr:rowOff>
    </xdr:from>
    <xdr:ext cx="762000" cy="259045"/>
    <xdr:sp macro="" textlink="">
      <xdr:nvSpPr>
        <xdr:cNvPr id="131" name="財政構造の弾力性平均値テキスト">
          <a:extLst>
            <a:ext uri="{FF2B5EF4-FFF2-40B4-BE49-F238E27FC236}">
              <a16:creationId xmlns:a16="http://schemas.microsoft.com/office/drawing/2014/main" id="{00000000-0008-0000-0300-000083000000}"/>
            </a:ext>
          </a:extLst>
        </xdr:cNvPr>
        <xdr:cNvSpPr txBox="1"/>
      </xdr:nvSpPr>
      <xdr:spPr>
        <a:xfrm>
          <a:off x="5041900" y="10391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a:extLst>
            <a:ext uri="{FF2B5EF4-FFF2-40B4-BE49-F238E27FC236}">
              <a16:creationId xmlns:a16="http://schemas.microsoft.com/office/drawing/2014/main" id="{00000000-0008-0000-0300-000084000000}"/>
            </a:ext>
          </a:extLst>
        </xdr:cNvPr>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112268</xdr:rowOff>
    </xdr:from>
    <xdr:to>
      <xdr:col>6</xdr:col>
      <xdr:colOff>0</xdr:colOff>
      <xdr:row>60</xdr:row>
      <xdr:rowOff>150876</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flipV="1">
          <a:off x="3225800" y="10399268"/>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a:extLst>
            <a:ext uri="{FF2B5EF4-FFF2-40B4-BE49-F238E27FC236}">
              <a16:creationId xmlns:a16="http://schemas.microsoft.com/office/drawing/2014/main" id="{00000000-0008-0000-0300-000086000000}"/>
            </a:ext>
          </a:extLst>
        </xdr:cNvPr>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111523</xdr:rowOff>
    </xdr:from>
    <xdr:ext cx="736600" cy="259045"/>
    <xdr:sp macro="" textlink="">
      <xdr:nvSpPr>
        <xdr:cNvPr id="135" name="テキスト ボックス 134">
          <a:extLst>
            <a:ext uri="{FF2B5EF4-FFF2-40B4-BE49-F238E27FC236}">
              <a16:creationId xmlns:a16="http://schemas.microsoft.com/office/drawing/2014/main" id="{00000000-0008-0000-0300-000087000000}"/>
            </a:ext>
          </a:extLst>
        </xdr:cNvPr>
        <xdr:cNvSpPr txBox="1"/>
      </xdr:nvSpPr>
      <xdr:spPr>
        <a:xfrm>
          <a:off x="3733800" y="1056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150876</xdr:rowOff>
    </xdr:from>
    <xdr:to>
      <xdr:col>4</xdr:col>
      <xdr:colOff>482600</xdr:colOff>
      <xdr:row>61</xdr:row>
      <xdr:rowOff>124206</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flipV="1">
          <a:off x="2336800" y="10437876"/>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a:extLst>
            <a:ext uri="{FF2B5EF4-FFF2-40B4-BE49-F238E27FC236}">
              <a16:creationId xmlns:a16="http://schemas.microsoft.com/office/drawing/2014/main" id="{00000000-0008-0000-0300-000089000000}"/>
            </a:ext>
          </a:extLst>
        </xdr:cNvPr>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140479</xdr:rowOff>
    </xdr:from>
    <xdr:ext cx="7620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2844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32512</xdr:rowOff>
    </xdr:from>
    <xdr:to>
      <xdr:col>3</xdr:col>
      <xdr:colOff>279400</xdr:colOff>
      <xdr:row>61</xdr:row>
      <xdr:rowOff>124206</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a:off x="1447800" y="10490962"/>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a:extLst>
            <a:ext uri="{FF2B5EF4-FFF2-40B4-BE49-F238E27FC236}">
              <a16:creationId xmlns:a16="http://schemas.microsoft.com/office/drawing/2014/main" id="{00000000-0008-0000-0300-00008C000000}"/>
            </a:ext>
          </a:extLst>
        </xdr:cNvPr>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136923</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955800" y="1025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136144</xdr:rowOff>
    </xdr:from>
    <xdr:to>
      <xdr:col>2</xdr:col>
      <xdr:colOff>127000</xdr:colOff>
      <xdr:row>62</xdr:row>
      <xdr:rowOff>66294</xdr:rowOff>
    </xdr:to>
    <xdr:sp macro="" textlink="">
      <xdr:nvSpPr>
        <xdr:cNvPr id="142" name="フローチャート : 判断 141">
          <a:extLst>
            <a:ext uri="{FF2B5EF4-FFF2-40B4-BE49-F238E27FC236}">
              <a16:creationId xmlns:a16="http://schemas.microsoft.com/office/drawing/2014/main" id="{00000000-0008-0000-0300-00008E000000}"/>
            </a:ext>
          </a:extLst>
        </xdr:cNvPr>
        <xdr:cNvSpPr/>
      </xdr:nvSpPr>
      <xdr:spPr>
        <a:xfrm>
          <a:off x="1397000" y="10594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51071</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066800" y="10680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116840</xdr:rowOff>
    </xdr:from>
    <xdr:to>
      <xdr:col>7</xdr:col>
      <xdr:colOff>203200</xdr:colOff>
      <xdr:row>62</xdr:row>
      <xdr:rowOff>46990</xdr:rowOff>
    </xdr:to>
    <xdr:sp macro="" textlink="">
      <xdr:nvSpPr>
        <xdr:cNvPr id="149" name="円/楕円 148">
          <a:extLst>
            <a:ext uri="{FF2B5EF4-FFF2-40B4-BE49-F238E27FC236}">
              <a16:creationId xmlns:a16="http://schemas.microsoft.com/office/drawing/2014/main" id="{00000000-0008-0000-0300-000095000000}"/>
            </a:ext>
          </a:extLst>
        </xdr:cNvPr>
        <xdr:cNvSpPr/>
      </xdr:nvSpPr>
      <xdr:spPr>
        <a:xfrm>
          <a:off x="49022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88917</xdr:rowOff>
    </xdr:from>
    <xdr:ext cx="762000" cy="259045"/>
    <xdr:sp macro="" textlink="">
      <xdr:nvSpPr>
        <xdr:cNvPr id="150" name="財政構造の弾力性該当値テキスト">
          <a:extLst>
            <a:ext uri="{FF2B5EF4-FFF2-40B4-BE49-F238E27FC236}">
              <a16:creationId xmlns:a16="http://schemas.microsoft.com/office/drawing/2014/main" id="{00000000-0008-0000-0300-000096000000}"/>
            </a:ext>
          </a:extLst>
        </xdr:cNvPr>
        <xdr:cNvSpPr txBox="1"/>
      </xdr:nvSpPr>
      <xdr:spPr>
        <a:xfrm>
          <a:off x="5041900" y="10547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61468</xdr:rowOff>
    </xdr:from>
    <xdr:to>
      <xdr:col>6</xdr:col>
      <xdr:colOff>50800</xdr:colOff>
      <xdr:row>60</xdr:row>
      <xdr:rowOff>163068</xdr:rowOff>
    </xdr:to>
    <xdr:sp macro="" textlink="">
      <xdr:nvSpPr>
        <xdr:cNvPr id="151" name="円/楕円 150">
          <a:extLst>
            <a:ext uri="{FF2B5EF4-FFF2-40B4-BE49-F238E27FC236}">
              <a16:creationId xmlns:a16="http://schemas.microsoft.com/office/drawing/2014/main" id="{00000000-0008-0000-0300-000097000000}"/>
            </a:ext>
          </a:extLst>
        </xdr:cNvPr>
        <xdr:cNvSpPr/>
      </xdr:nvSpPr>
      <xdr:spPr>
        <a:xfrm>
          <a:off x="4064000" y="10348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1795</xdr:rowOff>
    </xdr:from>
    <xdr:ext cx="7366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3733800" y="10117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100076</xdr:rowOff>
    </xdr:from>
    <xdr:to>
      <xdr:col>4</xdr:col>
      <xdr:colOff>533400</xdr:colOff>
      <xdr:row>61</xdr:row>
      <xdr:rowOff>30226</xdr:rowOff>
    </xdr:to>
    <xdr:sp macro="" textlink="">
      <xdr:nvSpPr>
        <xdr:cNvPr id="153" name="円/楕円 152">
          <a:extLst>
            <a:ext uri="{FF2B5EF4-FFF2-40B4-BE49-F238E27FC236}">
              <a16:creationId xmlns:a16="http://schemas.microsoft.com/office/drawing/2014/main" id="{00000000-0008-0000-0300-000099000000}"/>
            </a:ext>
          </a:extLst>
        </xdr:cNvPr>
        <xdr:cNvSpPr/>
      </xdr:nvSpPr>
      <xdr:spPr>
        <a:xfrm>
          <a:off x="3175000" y="10387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40403</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2844800" y="10155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73406</xdr:rowOff>
    </xdr:from>
    <xdr:to>
      <xdr:col>3</xdr:col>
      <xdr:colOff>330200</xdr:colOff>
      <xdr:row>62</xdr:row>
      <xdr:rowOff>3556</xdr:rowOff>
    </xdr:to>
    <xdr:sp macro="" textlink="">
      <xdr:nvSpPr>
        <xdr:cNvPr id="155" name="円/楕円 154">
          <a:extLst>
            <a:ext uri="{FF2B5EF4-FFF2-40B4-BE49-F238E27FC236}">
              <a16:creationId xmlns:a16="http://schemas.microsoft.com/office/drawing/2014/main" id="{00000000-0008-0000-0300-00009B000000}"/>
            </a:ext>
          </a:extLst>
        </xdr:cNvPr>
        <xdr:cNvSpPr/>
      </xdr:nvSpPr>
      <xdr:spPr>
        <a:xfrm>
          <a:off x="2286000" y="1053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159783</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955800" y="10618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153162</xdr:rowOff>
    </xdr:from>
    <xdr:to>
      <xdr:col>2</xdr:col>
      <xdr:colOff>127000</xdr:colOff>
      <xdr:row>61</xdr:row>
      <xdr:rowOff>83312</xdr:rowOff>
    </xdr:to>
    <xdr:sp macro="" textlink="">
      <xdr:nvSpPr>
        <xdr:cNvPr id="157" name="円/楕円 156">
          <a:extLst>
            <a:ext uri="{FF2B5EF4-FFF2-40B4-BE49-F238E27FC236}">
              <a16:creationId xmlns:a16="http://schemas.microsoft.com/office/drawing/2014/main" id="{00000000-0008-0000-0300-00009D000000}"/>
            </a:ext>
          </a:extLst>
        </xdr:cNvPr>
        <xdr:cNvSpPr/>
      </xdr:nvSpPr>
      <xdr:spPr>
        <a:xfrm>
          <a:off x="1397000" y="1044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93489</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066800" y="1020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[99,934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110,162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人口増加や，ごみ処理施設，消防業務を一部事務組合で行っていることから類似団体平均を下回る</a:t>
          </a:r>
          <a:r>
            <a:rPr kumimoji="1" lang="en-US" altLang="ja-JP" sz="1300">
              <a:latin typeface="ＭＳ Ｐゴシック"/>
            </a:rPr>
            <a:t>99,934</a:t>
          </a:r>
          <a:r>
            <a:rPr kumimoji="1" lang="ja-JP" altLang="en-US" sz="1300">
              <a:latin typeface="ＭＳ Ｐゴシック"/>
            </a:rPr>
            <a:t>円となっている。</a:t>
          </a:r>
          <a:endParaRPr kumimoji="1" lang="en-US" altLang="ja-JP" sz="1300">
            <a:latin typeface="ＭＳ Ｐゴシック"/>
          </a:endParaRPr>
        </a:p>
        <a:p>
          <a:r>
            <a:rPr kumimoji="1" lang="ja-JP" altLang="en-US" sz="1300">
              <a:latin typeface="ＭＳ Ｐゴシック"/>
            </a:rPr>
            <a:t>　事務事業の統廃合やコスト意識をもった業務遂行を徹底し，物件費等の経費削減に努めるとともに，第三次定員適正化計画に基づく職員数の抑制や再任用制度の活用などにより人件費の削減に努めていく。</a:t>
          </a:r>
        </a:p>
      </xdr:txBody>
    </xdr:sp>
    <xdr:clientData/>
  </xdr:twoCellAnchor>
  <xdr:oneCellAnchor>
    <xdr:from>
      <xdr:col>1</xdr:col>
      <xdr:colOff>38100</xdr:colOff>
      <xdr:row>77</xdr:row>
      <xdr:rowOff>6350</xdr:rowOff>
    </xdr:from>
    <xdr:ext cx="349839" cy="225703"/>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a:extLst>
            <a:ext uri="{FF2B5EF4-FFF2-40B4-BE49-F238E27FC236}">
              <a16:creationId xmlns:a16="http://schemas.microsoft.com/office/drawing/2014/main" id="{00000000-0008-0000-0300-0000BA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a:extLst>
            <a:ext uri="{FF2B5EF4-FFF2-40B4-BE49-F238E27FC236}">
              <a16:creationId xmlns:a16="http://schemas.microsoft.com/office/drawing/2014/main" id="{00000000-0008-0000-0300-0000BC000000}"/>
            </a:ext>
          </a:extLst>
        </xdr:cNvPr>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a:extLst>
            <a:ext uri="{FF2B5EF4-FFF2-40B4-BE49-F238E27FC236}">
              <a16:creationId xmlns:a16="http://schemas.microsoft.com/office/drawing/2014/main" id="{00000000-0008-0000-0300-0000BE000000}"/>
            </a:ext>
          </a:extLst>
        </xdr:cNvPr>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106860</xdr:rowOff>
    </xdr:from>
    <xdr:to>
      <xdr:col>7</xdr:col>
      <xdr:colOff>152400</xdr:colOff>
      <xdr:row>81</xdr:row>
      <xdr:rowOff>114167</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114800" y="13994310"/>
          <a:ext cx="838200" cy="7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98944</xdr:rowOff>
    </xdr:from>
    <xdr:ext cx="762000" cy="259045"/>
    <xdr:sp macro="" textlink="">
      <xdr:nvSpPr>
        <xdr:cNvPr id="193" name="人件費・物件費等の状況平均値テキスト">
          <a:extLst>
            <a:ext uri="{FF2B5EF4-FFF2-40B4-BE49-F238E27FC236}">
              <a16:creationId xmlns:a16="http://schemas.microsoft.com/office/drawing/2014/main" id="{00000000-0008-0000-0300-0000C1000000}"/>
            </a:ext>
          </a:extLst>
        </xdr:cNvPr>
        <xdr:cNvSpPr txBox="1"/>
      </xdr:nvSpPr>
      <xdr:spPr>
        <a:xfrm>
          <a:off x="5041900" y="139863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a:extLst>
            <a:ext uri="{FF2B5EF4-FFF2-40B4-BE49-F238E27FC236}">
              <a16:creationId xmlns:a16="http://schemas.microsoft.com/office/drawing/2014/main" id="{00000000-0008-0000-0300-0000C2000000}"/>
            </a:ext>
          </a:extLst>
        </xdr:cNvPr>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106860</xdr:rowOff>
    </xdr:from>
    <xdr:to>
      <xdr:col>6</xdr:col>
      <xdr:colOff>0</xdr:colOff>
      <xdr:row>81</xdr:row>
      <xdr:rowOff>108107</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flipV="1">
          <a:off x="3225800" y="13994310"/>
          <a:ext cx="889000" cy="1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a:extLst>
            <a:ext uri="{FF2B5EF4-FFF2-40B4-BE49-F238E27FC236}">
              <a16:creationId xmlns:a16="http://schemas.microsoft.com/office/drawing/2014/main" id="{00000000-0008-0000-0300-0000C4000000}"/>
            </a:ext>
          </a:extLst>
        </xdr:cNvPr>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19300</xdr:rowOff>
    </xdr:from>
    <xdr:ext cx="7366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3733800" y="14078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108107</xdr:rowOff>
    </xdr:from>
    <xdr:to>
      <xdr:col>4</xdr:col>
      <xdr:colOff>482600</xdr:colOff>
      <xdr:row>81</xdr:row>
      <xdr:rowOff>118748</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2336800" y="13995557"/>
          <a:ext cx="889000" cy="10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a:extLst>
            <a:ext uri="{FF2B5EF4-FFF2-40B4-BE49-F238E27FC236}">
              <a16:creationId xmlns:a16="http://schemas.microsoft.com/office/drawing/2014/main" id="{00000000-0008-0000-0300-0000C7000000}"/>
            </a:ext>
          </a:extLst>
        </xdr:cNvPr>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16268</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2844800" y="14075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102619</xdr:rowOff>
    </xdr:from>
    <xdr:to>
      <xdr:col>3</xdr:col>
      <xdr:colOff>279400</xdr:colOff>
      <xdr:row>81</xdr:row>
      <xdr:rowOff>118748</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1447800" y="13990069"/>
          <a:ext cx="889000" cy="16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a:extLst>
            <a:ext uri="{FF2B5EF4-FFF2-40B4-BE49-F238E27FC236}">
              <a16:creationId xmlns:a16="http://schemas.microsoft.com/office/drawing/2014/main" id="{00000000-0008-0000-0300-0000CA000000}"/>
            </a:ext>
          </a:extLst>
        </xdr:cNvPr>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18724</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1955800" y="14077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61035</xdr:rowOff>
    </xdr:from>
    <xdr:to>
      <xdr:col>2</xdr:col>
      <xdr:colOff>127000</xdr:colOff>
      <xdr:row>81</xdr:row>
      <xdr:rowOff>162635</xdr:rowOff>
    </xdr:to>
    <xdr:sp macro="" textlink="">
      <xdr:nvSpPr>
        <xdr:cNvPr id="204" name="フローチャート : 判断 203">
          <a:extLst>
            <a:ext uri="{FF2B5EF4-FFF2-40B4-BE49-F238E27FC236}">
              <a16:creationId xmlns:a16="http://schemas.microsoft.com/office/drawing/2014/main" id="{00000000-0008-0000-0300-0000CC000000}"/>
            </a:ext>
          </a:extLst>
        </xdr:cNvPr>
        <xdr:cNvSpPr/>
      </xdr:nvSpPr>
      <xdr:spPr>
        <a:xfrm>
          <a:off x="1397000" y="13948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147412</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066800" y="140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98,774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63367</xdr:rowOff>
    </xdr:from>
    <xdr:to>
      <xdr:col>7</xdr:col>
      <xdr:colOff>203200</xdr:colOff>
      <xdr:row>81</xdr:row>
      <xdr:rowOff>164967</xdr:rowOff>
    </xdr:to>
    <xdr:sp macro="" textlink="">
      <xdr:nvSpPr>
        <xdr:cNvPr id="211" name="円/楕円 210">
          <a:extLst>
            <a:ext uri="{FF2B5EF4-FFF2-40B4-BE49-F238E27FC236}">
              <a16:creationId xmlns:a16="http://schemas.microsoft.com/office/drawing/2014/main" id="{00000000-0008-0000-0300-0000D3000000}"/>
            </a:ext>
          </a:extLst>
        </xdr:cNvPr>
        <xdr:cNvSpPr/>
      </xdr:nvSpPr>
      <xdr:spPr>
        <a:xfrm>
          <a:off x="4902200" y="13950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156094</xdr:rowOff>
    </xdr:from>
    <xdr:ext cx="762000" cy="259045"/>
    <xdr:sp macro="" textlink="">
      <xdr:nvSpPr>
        <xdr:cNvPr id="212" name="人件費・物件費等の状況該当値テキスト">
          <a:extLst>
            <a:ext uri="{FF2B5EF4-FFF2-40B4-BE49-F238E27FC236}">
              <a16:creationId xmlns:a16="http://schemas.microsoft.com/office/drawing/2014/main" id="{00000000-0008-0000-0300-0000D4000000}"/>
            </a:ext>
          </a:extLst>
        </xdr:cNvPr>
        <xdr:cNvSpPr txBox="1"/>
      </xdr:nvSpPr>
      <xdr:spPr>
        <a:xfrm>
          <a:off x="5041900" y="1387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99,934</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56060</xdr:rowOff>
    </xdr:from>
    <xdr:to>
      <xdr:col>6</xdr:col>
      <xdr:colOff>50800</xdr:colOff>
      <xdr:row>81</xdr:row>
      <xdr:rowOff>157660</xdr:rowOff>
    </xdr:to>
    <xdr:sp macro="" textlink="">
      <xdr:nvSpPr>
        <xdr:cNvPr id="213" name="円/楕円 212">
          <a:extLst>
            <a:ext uri="{FF2B5EF4-FFF2-40B4-BE49-F238E27FC236}">
              <a16:creationId xmlns:a16="http://schemas.microsoft.com/office/drawing/2014/main" id="{00000000-0008-0000-0300-0000D5000000}"/>
            </a:ext>
          </a:extLst>
        </xdr:cNvPr>
        <xdr:cNvSpPr/>
      </xdr:nvSpPr>
      <xdr:spPr>
        <a:xfrm>
          <a:off x="4064000" y="13943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167837</xdr:rowOff>
    </xdr:from>
    <xdr:ext cx="7366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733800" y="13712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96,300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57307</xdr:rowOff>
    </xdr:from>
    <xdr:to>
      <xdr:col>4</xdr:col>
      <xdr:colOff>533400</xdr:colOff>
      <xdr:row>81</xdr:row>
      <xdr:rowOff>158907</xdr:rowOff>
    </xdr:to>
    <xdr:sp macro="" textlink="">
      <xdr:nvSpPr>
        <xdr:cNvPr id="215" name="円/楕円 214">
          <a:extLst>
            <a:ext uri="{FF2B5EF4-FFF2-40B4-BE49-F238E27FC236}">
              <a16:creationId xmlns:a16="http://schemas.microsoft.com/office/drawing/2014/main" id="{00000000-0008-0000-0300-0000D7000000}"/>
            </a:ext>
          </a:extLst>
        </xdr:cNvPr>
        <xdr:cNvSpPr/>
      </xdr:nvSpPr>
      <xdr:spPr>
        <a:xfrm>
          <a:off x="3175000" y="1394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169084</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844800" y="1371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96,920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67948</xdr:rowOff>
    </xdr:from>
    <xdr:to>
      <xdr:col>3</xdr:col>
      <xdr:colOff>330200</xdr:colOff>
      <xdr:row>81</xdr:row>
      <xdr:rowOff>169548</xdr:rowOff>
    </xdr:to>
    <xdr:sp macro="" textlink="">
      <xdr:nvSpPr>
        <xdr:cNvPr id="217" name="円/楕円 216">
          <a:extLst>
            <a:ext uri="{FF2B5EF4-FFF2-40B4-BE49-F238E27FC236}">
              <a16:creationId xmlns:a16="http://schemas.microsoft.com/office/drawing/2014/main" id="{00000000-0008-0000-0300-0000D9000000}"/>
            </a:ext>
          </a:extLst>
        </xdr:cNvPr>
        <xdr:cNvSpPr/>
      </xdr:nvSpPr>
      <xdr:spPr>
        <a:xfrm>
          <a:off x="2286000" y="13955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8275</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955800" y="13724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102,212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51819</xdr:rowOff>
    </xdr:from>
    <xdr:to>
      <xdr:col>2</xdr:col>
      <xdr:colOff>127000</xdr:colOff>
      <xdr:row>81</xdr:row>
      <xdr:rowOff>153419</xdr:rowOff>
    </xdr:to>
    <xdr:sp macro="" textlink="">
      <xdr:nvSpPr>
        <xdr:cNvPr id="219" name="円/楕円 218">
          <a:extLst>
            <a:ext uri="{FF2B5EF4-FFF2-40B4-BE49-F238E27FC236}">
              <a16:creationId xmlns:a16="http://schemas.microsoft.com/office/drawing/2014/main" id="{00000000-0008-0000-0300-0000DB000000}"/>
            </a:ext>
          </a:extLst>
        </xdr:cNvPr>
        <xdr:cNvSpPr/>
      </xdr:nvSpPr>
      <xdr:spPr>
        <a:xfrm>
          <a:off x="1397000" y="13939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163596</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066800" y="13708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94,191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a:extLst>
            <a:ext uri="{FF2B5EF4-FFF2-40B4-BE49-F238E27FC236}">
              <a16:creationId xmlns:a16="http://schemas.microsoft.com/office/drawing/2014/main" id="{00000000-0008-0000-0300-0000E9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年度及び</a:t>
          </a:r>
          <a:r>
            <a:rPr kumimoji="1" lang="en-US" altLang="ja-JP" sz="1300">
              <a:latin typeface="ＭＳ Ｐゴシック"/>
            </a:rPr>
            <a:t>24</a:t>
          </a:r>
          <a:r>
            <a:rPr kumimoji="1" lang="ja-JP" altLang="en-US" sz="1300">
              <a:latin typeface="ＭＳ Ｐゴシック"/>
            </a:rPr>
            <a:t>年度は，国の給与改定があったため大幅な増となっている。</a:t>
          </a:r>
          <a:endParaRPr kumimoji="1" lang="en-US" altLang="ja-JP" sz="1300">
            <a:latin typeface="ＭＳ Ｐゴシック"/>
          </a:endParaRPr>
        </a:p>
        <a:p>
          <a:r>
            <a:rPr kumimoji="1" lang="ja-JP" altLang="en-US" sz="1300">
              <a:latin typeface="ＭＳ Ｐゴシック"/>
            </a:rPr>
            <a:t>　当市においては，職員の平均年齢の高齢化などにより，指数が上昇傾向にあったが，平成</a:t>
          </a:r>
          <a:r>
            <a:rPr kumimoji="1" lang="en-US" altLang="ja-JP" sz="1300">
              <a:latin typeface="ＭＳ Ｐゴシック"/>
            </a:rPr>
            <a:t>26</a:t>
          </a:r>
          <a:r>
            <a:rPr kumimoji="1" lang="ja-JP" altLang="en-US" sz="1300">
              <a:latin typeface="ＭＳ Ｐゴシック"/>
            </a:rPr>
            <a:t>年度は類似団体平均を下回り</a:t>
          </a:r>
          <a:r>
            <a:rPr kumimoji="1" lang="en-US" altLang="ja-JP" sz="1300">
              <a:latin typeface="ＭＳ Ｐゴシック"/>
            </a:rPr>
            <a:t>97.9</a:t>
          </a:r>
          <a:r>
            <a:rPr kumimoji="1" lang="ja-JP" altLang="en-US" sz="1300">
              <a:latin typeface="ＭＳ Ｐゴシック"/>
            </a:rPr>
            <a:t>％となった。</a:t>
          </a:r>
          <a:endParaRPr kumimoji="1" lang="en-US" altLang="ja-JP" sz="1300">
            <a:latin typeface="ＭＳ Ｐゴシック"/>
          </a:endParaRPr>
        </a:p>
        <a:p>
          <a:r>
            <a:rPr kumimoji="1" lang="ja-JP" altLang="en-US" sz="1300">
              <a:latin typeface="ＭＳ Ｐゴシック"/>
            </a:rPr>
            <a:t>　今後も引き続き，第三次定員適正化計画に基づき職員の年齢構成のフラット化図るとともに，再任用制度の積極的な活用などにより，給与削減に努める。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a:extLst>
            <a:ext uri="{FF2B5EF4-FFF2-40B4-BE49-F238E27FC236}">
              <a16:creationId xmlns:a16="http://schemas.microsoft.com/office/drawing/2014/main" id="{00000000-0008-0000-0300-0000FA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88</xdr:row>
      <xdr:rowOff>13788</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17018000" y="13977620"/>
          <a:ext cx="0" cy="11237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157315</xdr:rowOff>
    </xdr:from>
    <xdr:ext cx="762000" cy="259045"/>
    <xdr:sp macro="" textlink="">
      <xdr:nvSpPr>
        <xdr:cNvPr id="252" name="給与水準   （国との比較）最小値テキスト">
          <a:extLst>
            <a:ext uri="{FF2B5EF4-FFF2-40B4-BE49-F238E27FC236}">
              <a16:creationId xmlns:a16="http://schemas.microsoft.com/office/drawing/2014/main" id="{00000000-0008-0000-0300-0000FC000000}"/>
            </a:ext>
          </a:extLst>
        </xdr:cNvPr>
        <xdr:cNvSpPr txBox="1"/>
      </xdr:nvSpPr>
      <xdr:spPr>
        <a:xfrm>
          <a:off x="17106900" y="15073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88</xdr:row>
      <xdr:rowOff>13788</xdr:rowOff>
    </xdr:from>
    <xdr:to>
      <xdr:col>24</xdr:col>
      <xdr:colOff>647700</xdr:colOff>
      <xdr:row>88</xdr:row>
      <xdr:rowOff>13788</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929100" y="15101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4" name="給与水準   （国との比較）最大値テキスト">
          <a:extLst>
            <a:ext uri="{FF2B5EF4-FFF2-40B4-BE49-F238E27FC236}">
              <a16:creationId xmlns:a16="http://schemas.microsoft.com/office/drawing/2014/main" id="{00000000-0008-0000-0300-0000FE000000}"/>
            </a:ext>
          </a:extLst>
        </xdr:cNvPr>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59327</xdr:rowOff>
    </xdr:from>
    <xdr:to>
      <xdr:col>24</xdr:col>
      <xdr:colOff>558800</xdr:colOff>
      <xdr:row>85</xdr:row>
      <xdr:rowOff>128270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16179800" y="14632577"/>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165843</xdr:rowOff>
    </xdr:from>
    <xdr:ext cx="762000" cy="259045"/>
    <xdr:sp macro="" textlink="">
      <xdr:nvSpPr>
        <xdr:cNvPr id="257" name="給与水準   （国との比較）平均値テキスト">
          <a:extLst>
            <a:ext uri="{FF2B5EF4-FFF2-40B4-BE49-F238E27FC236}">
              <a16:creationId xmlns:a16="http://schemas.microsoft.com/office/drawing/2014/main" id="{00000000-0008-0000-0300-000001010000}"/>
            </a:ext>
          </a:extLst>
        </xdr:cNvPr>
        <xdr:cNvSpPr txBox="1"/>
      </xdr:nvSpPr>
      <xdr:spPr>
        <a:xfrm>
          <a:off x="17106900" y="14567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58" name="フローチャート : 判断 257">
          <a:extLst>
            <a:ext uri="{FF2B5EF4-FFF2-40B4-BE49-F238E27FC236}">
              <a16:creationId xmlns:a16="http://schemas.microsoft.com/office/drawing/2014/main" id="{00000000-0008-0000-0300-000002010000}"/>
            </a:ext>
          </a:extLst>
        </xdr:cNvPr>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128270</xdr:rowOff>
    </xdr:from>
    <xdr:to>
      <xdr:col>23</xdr:col>
      <xdr:colOff>406400</xdr:colOff>
      <xdr:row>89</xdr:row>
      <xdr:rowOff>42273</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15290800" y="14701520"/>
          <a:ext cx="889000" cy="599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22316</xdr:rowOff>
    </xdr:from>
    <xdr:to>
      <xdr:col>23</xdr:col>
      <xdr:colOff>457200</xdr:colOff>
      <xdr:row>85</xdr:row>
      <xdr:rowOff>123916</xdr:rowOff>
    </xdr:to>
    <xdr:sp macro="" textlink="">
      <xdr:nvSpPr>
        <xdr:cNvPr id="260" name="フローチャート : 判断 259">
          <a:extLst>
            <a:ext uri="{FF2B5EF4-FFF2-40B4-BE49-F238E27FC236}">
              <a16:creationId xmlns:a16="http://schemas.microsoft.com/office/drawing/2014/main" id="{00000000-0008-0000-0300-000004010000}"/>
            </a:ext>
          </a:extLst>
        </xdr:cNvPr>
        <xdr:cNvSpPr/>
      </xdr:nvSpPr>
      <xdr:spPr>
        <a:xfrm>
          <a:off x="161290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134093</xdr:rowOff>
    </xdr:from>
    <xdr:ext cx="7366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5798800" y="14364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14695</xdr:rowOff>
    </xdr:from>
    <xdr:to>
      <xdr:col>22</xdr:col>
      <xdr:colOff>203200</xdr:colOff>
      <xdr:row>89</xdr:row>
      <xdr:rowOff>42273</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4401800" y="15273745"/>
          <a:ext cx="889000" cy="27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63" name="フローチャート : 判断 262">
          <a:extLst>
            <a:ext uri="{FF2B5EF4-FFF2-40B4-BE49-F238E27FC236}">
              <a16:creationId xmlns:a16="http://schemas.microsoft.com/office/drawing/2014/main" id="{00000000-0008-0000-0300-000007010000}"/>
            </a:ext>
          </a:extLst>
        </xdr:cNvPr>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142058</xdr:rowOff>
    </xdr:from>
    <xdr:to>
      <xdr:col>21</xdr:col>
      <xdr:colOff>0</xdr:colOff>
      <xdr:row>89</xdr:row>
      <xdr:rowOff>14695</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a:off x="13512800" y="14715308"/>
          <a:ext cx="889000" cy="558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52614</xdr:rowOff>
    </xdr:from>
    <xdr:to>
      <xdr:col>21</xdr:col>
      <xdr:colOff>50800</xdr:colOff>
      <xdr:row>88</xdr:row>
      <xdr:rowOff>154214</xdr:rowOff>
    </xdr:to>
    <xdr:sp macro="" textlink="">
      <xdr:nvSpPr>
        <xdr:cNvPr id="266" name="フローチャート : 判断 265">
          <a:extLst>
            <a:ext uri="{FF2B5EF4-FFF2-40B4-BE49-F238E27FC236}">
              <a16:creationId xmlns:a16="http://schemas.microsoft.com/office/drawing/2014/main" id="{00000000-0008-0000-0300-00000A010000}"/>
            </a:ext>
          </a:extLst>
        </xdr:cNvPr>
        <xdr:cNvSpPr/>
      </xdr:nvSpPr>
      <xdr:spPr>
        <a:xfrm>
          <a:off x="14351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164391</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020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77470</xdr:rowOff>
    </xdr:from>
    <xdr:to>
      <xdr:col>19</xdr:col>
      <xdr:colOff>533400</xdr:colOff>
      <xdr:row>86</xdr:row>
      <xdr:rowOff>7620</xdr:rowOff>
    </xdr:to>
    <xdr:sp macro="" textlink="">
      <xdr:nvSpPr>
        <xdr:cNvPr id="268" name="フローチャート : 判断 267">
          <a:extLst>
            <a:ext uri="{FF2B5EF4-FFF2-40B4-BE49-F238E27FC236}">
              <a16:creationId xmlns:a16="http://schemas.microsoft.com/office/drawing/2014/main" id="{00000000-0008-0000-0300-00000C010000}"/>
            </a:ext>
          </a:extLst>
        </xdr:cNvPr>
        <xdr:cNvSpPr/>
      </xdr:nvSpPr>
      <xdr:spPr>
        <a:xfrm>
          <a:off x="134620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17797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131800" y="1441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8527</xdr:rowOff>
    </xdr:from>
    <xdr:to>
      <xdr:col>24</xdr:col>
      <xdr:colOff>609600</xdr:colOff>
      <xdr:row>85</xdr:row>
      <xdr:rowOff>110127</xdr:rowOff>
    </xdr:to>
    <xdr:sp macro="" textlink="">
      <xdr:nvSpPr>
        <xdr:cNvPr id="275" name="円/楕円 274">
          <a:extLst>
            <a:ext uri="{FF2B5EF4-FFF2-40B4-BE49-F238E27FC236}">
              <a16:creationId xmlns:a16="http://schemas.microsoft.com/office/drawing/2014/main" id="{00000000-0008-0000-0300-000013010000}"/>
            </a:ext>
          </a:extLst>
        </xdr:cNvPr>
        <xdr:cNvSpPr/>
      </xdr:nvSpPr>
      <xdr:spPr>
        <a:xfrm>
          <a:off x="16967200" y="1458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25054</xdr:rowOff>
    </xdr:from>
    <xdr:ext cx="762000" cy="259045"/>
    <xdr:sp macro="" textlink="">
      <xdr:nvSpPr>
        <xdr:cNvPr id="276" name="給与水準   （国との比較）該当値テキスト">
          <a:extLst>
            <a:ext uri="{FF2B5EF4-FFF2-40B4-BE49-F238E27FC236}">
              <a16:creationId xmlns:a16="http://schemas.microsoft.com/office/drawing/2014/main" id="{00000000-0008-0000-0300-000014010000}"/>
            </a:ext>
          </a:extLst>
        </xdr:cNvPr>
        <xdr:cNvSpPr txBox="1"/>
      </xdr:nvSpPr>
      <xdr:spPr>
        <a:xfrm>
          <a:off x="17106900" y="14426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77470</xdr:rowOff>
    </xdr:from>
    <xdr:to>
      <xdr:col>23</xdr:col>
      <xdr:colOff>457200</xdr:colOff>
      <xdr:row>86</xdr:row>
      <xdr:rowOff>7620</xdr:rowOff>
    </xdr:to>
    <xdr:sp macro="" textlink="">
      <xdr:nvSpPr>
        <xdr:cNvPr id="277" name="円/楕円 276">
          <a:extLst>
            <a:ext uri="{FF2B5EF4-FFF2-40B4-BE49-F238E27FC236}">
              <a16:creationId xmlns:a16="http://schemas.microsoft.com/office/drawing/2014/main" id="{00000000-0008-0000-0300-000015010000}"/>
            </a:ext>
          </a:extLst>
        </xdr:cNvPr>
        <xdr:cNvSpPr/>
      </xdr:nvSpPr>
      <xdr:spPr>
        <a:xfrm>
          <a:off x="16129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163847</xdr:rowOff>
    </xdr:from>
    <xdr:ext cx="7366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798800" y="1473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162923</xdr:rowOff>
    </xdr:from>
    <xdr:to>
      <xdr:col>22</xdr:col>
      <xdr:colOff>254000</xdr:colOff>
      <xdr:row>89</xdr:row>
      <xdr:rowOff>93073</xdr:rowOff>
    </xdr:to>
    <xdr:sp macro="" textlink="">
      <xdr:nvSpPr>
        <xdr:cNvPr id="279" name="円/楕円 278">
          <a:extLst>
            <a:ext uri="{FF2B5EF4-FFF2-40B4-BE49-F238E27FC236}">
              <a16:creationId xmlns:a16="http://schemas.microsoft.com/office/drawing/2014/main" id="{00000000-0008-0000-0300-000017010000}"/>
            </a:ext>
          </a:extLst>
        </xdr:cNvPr>
        <xdr:cNvSpPr/>
      </xdr:nvSpPr>
      <xdr:spPr>
        <a:xfrm>
          <a:off x="15240000" y="15250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77850</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909800" y="15336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107.6</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135345</xdr:rowOff>
    </xdr:from>
    <xdr:to>
      <xdr:col>21</xdr:col>
      <xdr:colOff>50800</xdr:colOff>
      <xdr:row>89</xdr:row>
      <xdr:rowOff>65495</xdr:rowOff>
    </xdr:to>
    <xdr:sp macro="" textlink="">
      <xdr:nvSpPr>
        <xdr:cNvPr id="281" name="円/楕円 280">
          <a:extLst>
            <a:ext uri="{FF2B5EF4-FFF2-40B4-BE49-F238E27FC236}">
              <a16:creationId xmlns:a16="http://schemas.microsoft.com/office/drawing/2014/main" id="{00000000-0008-0000-0300-000019010000}"/>
            </a:ext>
          </a:extLst>
        </xdr:cNvPr>
        <xdr:cNvSpPr/>
      </xdr:nvSpPr>
      <xdr:spPr>
        <a:xfrm>
          <a:off x="14351000" y="15222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50272</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4020800" y="15309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91258</xdr:rowOff>
    </xdr:from>
    <xdr:to>
      <xdr:col>19</xdr:col>
      <xdr:colOff>533400</xdr:colOff>
      <xdr:row>86</xdr:row>
      <xdr:rowOff>21408</xdr:rowOff>
    </xdr:to>
    <xdr:sp macro="" textlink="">
      <xdr:nvSpPr>
        <xdr:cNvPr id="283" name="円/楕円 282">
          <a:extLst>
            <a:ext uri="{FF2B5EF4-FFF2-40B4-BE49-F238E27FC236}">
              <a16:creationId xmlns:a16="http://schemas.microsoft.com/office/drawing/2014/main" id="{00000000-0008-0000-0300-00001B010000}"/>
            </a:ext>
          </a:extLst>
        </xdr:cNvPr>
        <xdr:cNvSpPr/>
      </xdr:nvSpPr>
      <xdr:spPr>
        <a:xfrm>
          <a:off x="13462000" y="14664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6185</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3131800" y="14750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[4.41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人口の増加は続いているが，職員採用を最小限に抑制していることや，指定管理者制度の導入などにより，類似団体平均を下回る</a:t>
          </a:r>
          <a:r>
            <a:rPr kumimoji="1" lang="en-US" altLang="ja-JP" sz="1300">
              <a:latin typeface="ＭＳ Ｐゴシック"/>
            </a:rPr>
            <a:t>4.41</a:t>
          </a:r>
          <a:r>
            <a:rPr kumimoji="1" lang="ja-JP" altLang="en-US" sz="1300">
              <a:latin typeface="ＭＳ Ｐゴシック"/>
            </a:rPr>
            <a:t>人となっている。</a:t>
          </a:r>
          <a:endParaRPr kumimoji="1" lang="en-US" altLang="ja-JP" sz="1300">
            <a:latin typeface="ＭＳ Ｐゴシック"/>
          </a:endParaRPr>
        </a:p>
        <a:p>
          <a:r>
            <a:rPr kumimoji="1" lang="ja-JP" altLang="en-US" sz="1300">
              <a:latin typeface="ＭＳ Ｐゴシック"/>
            </a:rPr>
            <a:t>　今後も第三次定員適正化計画に基づき，適正な定員管理に努める。</a:t>
          </a:r>
        </a:p>
      </xdr:txBody>
    </xdr:sp>
    <xdr:clientData/>
  </xdr:twoCellAnchor>
  <xdr:oneCellAnchor>
    <xdr:from>
      <xdr:col>18</xdr:col>
      <xdr:colOff>444500</xdr:colOff>
      <xdr:row>54</xdr:row>
      <xdr:rowOff>139700</xdr:rowOff>
    </xdr:from>
    <xdr:ext cx="349839" cy="225703"/>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a:extLst>
            <a:ext uri="{FF2B5EF4-FFF2-40B4-BE49-F238E27FC236}">
              <a16:creationId xmlns:a16="http://schemas.microsoft.com/office/drawing/2014/main" id="{00000000-0008-0000-0300-00003A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a:extLst>
            <a:ext uri="{FF2B5EF4-FFF2-40B4-BE49-F238E27FC236}">
              <a16:creationId xmlns:a16="http://schemas.microsoft.com/office/drawing/2014/main" id="{00000000-0008-0000-0300-00003B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7" name="定員管理の状況最小値テキスト">
          <a:extLst>
            <a:ext uri="{FF2B5EF4-FFF2-40B4-BE49-F238E27FC236}">
              <a16:creationId xmlns:a16="http://schemas.microsoft.com/office/drawing/2014/main" id="{00000000-0008-0000-0300-00003D010000}"/>
            </a:ext>
          </a:extLst>
        </xdr:cNvPr>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9" name="定員管理の状況最大値テキスト">
          <a:extLst>
            <a:ext uri="{FF2B5EF4-FFF2-40B4-BE49-F238E27FC236}">
              <a16:creationId xmlns:a16="http://schemas.microsoft.com/office/drawing/2014/main" id="{00000000-0008-0000-0300-00003F010000}"/>
            </a:ext>
          </a:extLst>
        </xdr:cNvPr>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151130</xdr:rowOff>
    </xdr:from>
    <xdr:to>
      <xdr:col>24</xdr:col>
      <xdr:colOff>558800</xdr:colOff>
      <xdr:row>58</xdr:row>
      <xdr:rowOff>156875</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flipV="1">
          <a:off x="16179800" y="10095230"/>
          <a:ext cx="8382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42048</xdr:rowOff>
    </xdr:from>
    <xdr:ext cx="762000" cy="259045"/>
    <xdr:sp macro="" textlink="">
      <xdr:nvSpPr>
        <xdr:cNvPr id="322" name="定員管理の状況平均値テキスト">
          <a:extLst>
            <a:ext uri="{FF2B5EF4-FFF2-40B4-BE49-F238E27FC236}">
              <a16:creationId xmlns:a16="http://schemas.microsoft.com/office/drawing/2014/main" id="{00000000-0008-0000-0300-000042010000}"/>
            </a:ext>
          </a:extLst>
        </xdr:cNvPr>
        <xdr:cNvSpPr txBox="1"/>
      </xdr:nvSpPr>
      <xdr:spPr>
        <a:xfrm>
          <a:off x="17106900" y="10329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23" name="フローチャート : 判断 322">
          <a:extLst>
            <a:ext uri="{FF2B5EF4-FFF2-40B4-BE49-F238E27FC236}">
              <a16:creationId xmlns:a16="http://schemas.microsoft.com/office/drawing/2014/main" id="{00000000-0008-0000-0300-000043010000}"/>
            </a:ext>
          </a:extLst>
        </xdr:cNvPr>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156875</xdr:rowOff>
    </xdr:from>
    <xdr:to>
      <xdr:col>23</xdr:col>
      <xdr:colOff>406400</xdr:colOff>
      <xdr:row>58</xdr:row>
      <xdr:rowOff>166067</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flipV="1">
          <a:off x="15290800" y="10100975"/>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5" name="フローチャート : 判断 324">
          <a:extLst>
            <a:ext uri="{FF2B5EF4-FFF2-40B4-BE49-F238E27FC236}">
              <a16:creationId xmlns:a16="http://schemas.microsoft.com/office/drawing/2014/main" id="{00000000-0008-0000-0300-000045010000}"/>
            </a:ext>
          </a:extLst>
        </xdr:cNvPr>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160944</xdr:rowOff>
    </xdr:from>
    <xdr:ext cx="7366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5798800" y="10447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166067</xdr:rowOff>
    </xdr:from>
    <xdr:to>
      <xdr:col>22</xdr:col>
      <xdr:colOff>203200</xdr:colOff>
      <xdr:row>59</xdr:row>
      <xdr:rowOff>7257</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flipV="1">
          <a:off x="14401800" y="10110167"/>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8" name="フローチャート : 判断 327">
          <a:extLst>
            <a:ext uri="{FF2B5EF4-FFF2-40B4-BE49-F238E27FC236}">
              <a16:creationId xmlns:a16="http://schemas.microsoft.com/office/drawing/2014/main" id="{00000000-0008-0000-0300-000048010000}"/>
            </a:ext>
          </a:extLst>
        </xdr:cNvPr>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170136</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4909800" y="10457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7257</xdr:rowOff>
    </xdr:from>
    <xdr:to>
      <xdr:col>21</xdr:col>
      <xdr:colOff>0</xdr:colOff>
      <xdr:row>59</xdr:row>
      <xdr:rowOff>17599</xdr:rowOff>
    </xdr:to>
    <xdr:cxnSp macro="">
      <xdr:nvCxnSpPr>
        <xdr:cNvPr id="330" name="直線コネクタ 329">
          <a:extLst>
            <a:ext uri="{FF2B5EF4-FFF2-40B4-BE49-F238E27FC236}">
              <a16:creationId xmlns:a16="http://schemas.microsoft.com/office/drawing/2014/main" id="{00000000-0008-0000-0300-00004A010000}"/>
            </a:ext>
          </a:extLst>
        </xdr:cNvPr>
        <xdr:cNvCxnSpPr/>
      </xdr:nvCxnSpPr>
      <xdr:spPr>
        <a:xfrm flipV="1">
          <a:off x="13512800" y="10122807"/>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31" name="フローチャート : 判断 330">
          <a:extLst>
            <a:ext uri="{FF2B5EF4-FFF2-40B4-BE49-F238E27FC236}">
              <a16:creationId xmlns:a16="http://schemas.microsoft.com/office/drawing/2014/main" id="{00000000-0008-0000-0300-00004B010000}"/>
            </a:ext>
          </a:extLst>
        </xdr:cNvPr>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12475</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020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112728</xdr:rowOff>
    </xdr:from>
    <xdr:to>
      <xdr:col>19</xdr:col>
      <xdr:colOff>533400</xdr:colOff>
      <xdr:row>60</xdr:row>
      <xdr:rowOff>42878</xdr:rowOff>
    </xdr:to>
    <xdr:sp macro="" textlink="">
      <xdr:nvSpPr>
        <xdr:cNvPr id="333" name="フローチャート : 判断 332">
          <a:extLst>
            <a:ext uri="{FF2B5EF4-FFF2-40B4-BE49-F238E27FC236}">
              <a16:creationId xmlns:a16="http://schemas.microsoft.com/office/drawing/2014/main" id="{00000000-0008-0000-0300-00004D010000}"/>
            </a:ext>
          </a:extLst>
        </xdr:cNvPr>
        <xdr:cNvSpPr/>
      </xdr:nvSpPr>
      <xdr:spPr>
        <a:xfrm>
          <a:off x="13462000" y="10228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27655</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3131800" y="10314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100330</xdr:rowOff>
    </xdr:from>
    <xdr:to>
      <xdr:col>24</xdr:col>
      <xdr:colOff>609600</xdr:colOff>
      <xdr:row>59</xdr:row>
      <xdr:rowOff>30480</xdr:rowOff>
    </xdr:to>
    <xdr:sp macro="" textlink="">
      <xdr:nvSpPr>
        <xdr:cNvPr id="340" name="円/楕円 339">
          <a:extLst>
            <a:ext uri="{FF2B5EF4-FFF2-40B4-BE49-F238E27FC236}">
              <a16:creationId xmlns:a16="http://schemas.microsoft.com/office/drawing/2014/main" id="{00000000-0008-0000-0300-000054010000}"/>
            </a:ext>
          </a:extLst>
        </xdr:cNvPr>
        <xdr:cNvSpPr/>
      </xdr:nvSpPr>
      <xdr:spPr>
        <a:xfrm>
          <a:off x="16967200" y="10044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21607</xdr:rowOff>
    </xdr:from>
    <xdr:ext cx="762000" cy="259045"/>
    <xdr:sp macro="" textlink="">
      <xdr:nvSpPr>
        <xdr:cNvPr id="341" name="定員管理の状況該当値テキスト">
          <a:extLst>
            <a:ext uri="{FF2B5EF4-FFF2-40B4-BE49-F238E27FC236}">
              <a16:creationId xmlns:a16="http://schemas.microsoft.com/office/drawing/2014/main" id="{00000000-0008-0000-0300-000055010000}"/>
            </a:ext>
          </a:extLst>
        </xdr:cNvPr>
        <xdr:cNvSpPr txBox="1"/>
      </xdr:nvSpPr>
      <xdr:spPr>
        <a:xfrm>
          <a:off x="17106900" y="996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4.41</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106075</xdr:rowOff>
    </xdr:from>
    <xdr:to>
      <xdr:col>23</xdr:col>
      <xdr:colOff>457200</xdr:colOff>
      <xdr:row>59</xdr:row>
      <xdr:rowOff>36225</xdr:rowOff>
    </xdr:to>
    <xdr:sp macro="" textlink="">
      <xdr:nvSpPr>
        <xdr:cNvPr id="342" name="円/楕円 341">
          <a:extLst>
            <a:ext uri="{FF2B5EF4-FFF2-40B4-BE49-F238E27FC236}">
              <a16:creationId xmlns:a16="http://schemas.microsoft.com/office/drawing/2014/main" id="{00000000-0008-0000-0300-000056010000}"/>
            </a:ext>
          </a:extLst>
        </xdr:cNvPr>
        <xdr:cNvSpPr/>
      </xdr:nvSpPr>
      <xdr:spPr>
        <a:xfrm>
          <a:off x="16129000" y="10050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46402</xdr:rowOff>
    </xdr:from>
    <xdr:ext cx="7366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5798800" y="9819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4.46</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115267</xdr:rowOff>
    </xdr:from>
    <xdr:to>
      <xdr:col>22</xdr:col>
      <xdr:colOff>254000</xdr:colOff>
      <xdr:row>59</xdr:row>
      <xdr:rowOff>45417</xdr:rowOff>
    </xdr:to>
    <xdr:sp macro="" textlink="">
      <xdr:nvSpPr>
        <xdr:cNvPr id="344" name="円/楕円 343">
          <a:extLst>
            <a:ext uri="{FF2B5EF4-FFF2-40B4-BE49-F238E27FC236}">
              <a16:creationId xmlns:a16="http://schemas.microsoft.com/office/drawing/2014/main" id="{00000000-0008-0000-0300-000058010000}"/>
            </a:ext>
          </a:extLst>
        </xdr:cNvPr>
        <xdr:cNvSpPr/>
      </xdr:nvSpPr>
      <xdr:spPr>
        <a:xfrm>
          <a:off x="15240000" y="10059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55594</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909800" y="9828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4.54</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127907</xdr:rowOff>
    </xdr:from>
    <xdr:to>
      <xdr:col>21</xdr:col>
      <xdr:colOff>50800</xdr:colOff>
      <xdr:row>59</xdr:row>
      <xdr:rowOff>58057</xdr:rowOff>
    </xdr:to>
    <xdr:sp macro="" textlink="">
      <xdr:nvSpPr>
        <xdr:cNvPr id="346" name="円/楕円 345">
          <a:extLst>
            <a:ext uri="{FF2B5EF4-FFF2-40B4-BE49-F238E27FC236}">
              <a16:creationId xmlns:a16="http://schemas.microsoft.com/office/drawing/2014/main" id="{00000000-0008-0000-0300-00005A010000}"/>
            </a:ext>
          </a:extLst>
        </xdr:cNvPr>
        <xdr:cNvSpPr/>
      </xdr:nvSpPr>
      <xdr:spPr>
        <a:xfrm>
          <a:off x="14351000" y="10072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68234</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4020800" y="9840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4.65</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138249</xdr:rowOff>
    </xdr:from>
    <xdr:to>
      <xdr:col>19</xdr:col>
      <xdr:colOff>533400</xdr:colOff>
      <xdr:row>59</xdr:row>
      <xdr:rowOff>68399</xdr:rowOff>
    </xdr:to>
    <xdr:sp macro="" textlink="">
      <xdr:nvSpPr>
        <xdr:cNvPr id="348" name="円/楕円 347">
          <a:extLst>
            <a:ext uri="{FF2B5EF4-FFF2-40B4-BE49-F238E27FC236}">
              <a16:creationId xmlns:a16="http://schemas.microsoft.com/office/drawing/2014/main" id="{00000000-0008-0000-0300-00005C010000}"/>
            </a:ext>
          </a:extLst>
        </xdr:cNvPr>
        <xdr:cNvSpPr/>
      </xdr:nvSpPr>
      <xdr:spPr>
        <a:xfrm>
          <a:off x="13462000" y="10082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78576</xdr:rowOff>
    </xdr:from>
    <xdr:ext cx="762000" cy="259045"/>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3131800" y="9851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起債抑制により，類似団体平均を</a:t>
          </a:r>
          <a:r>
            <a:rPr kumimoji="1" lang="en-US" altLang="ja-JP" sz="1300">
              <a:solidFill>
                <a:srgbClr val="FF0000"/>
              </a:solidFill>
              <a:latin typeface="ＭＳ Ｐゴシック"/>
            </a:rPr>
            <a:t>2.1</a:t>
          </a:r>
          <a:r>
            <a:rPr kumimoji="1" lang="ja-JP" altLang="en-US" sz="1300">
              <a:solidFill>
                <a:srgbClr val="FF0000"/>
              </a:solidFill>
              <a:latin typeface="ＭＳ Ｐゴシック"/>
            </a:rPr>
            <a:t>ポイント</a:t>
          </a:r>
          <a:r>
            <a:rPr kumimoji="1" lang="ja-JP" altLang="en-US" sz="1300">
              <a:latin typeface="ＭＳ Ｐゴシック"/>
            </a:rPr>
            <a:t>下回る</a:t>
          </a:r>
          <a:r>
            <a:rPr kumimoji="1" lang="en-US" altLang="ja-JP" sz="1300">
              <a:latin typeface="ＭＳ Ｐゴシック"/>
            </a:rPr>
            <a:t>6.7</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a:t>
          </a:r>
          <a:r>
            <a:rPr kumimoji="1" lang="ja-JP" altLang="en-US" sz="1300">
              <a:solidFill>
                <a:srgbClr val="FF0000"/>
              </a:solidFill>
              <a:latin typeface="ＭＳ Ｐゴシック"/>
            </a:rPr>
            <a:t>今後，土地区画整理事業に係る地方債の償還や</a:t>
          </a:r>
          <a:r>
            <a:rPr kumimoji="1" lang="ja-JP" altLang="en-US" sz="1300">
              <a:solidFill>
                <a:srgbClr val="0070C0"/>
              </a:solidFill>
              <a:latin typeface="ＭＳ Ｐゴシック"/>
            </a:rPr>
            <a:t>公共</a:t>
          </a:r>
          <a:r>
            <a:rPr kumimoji="1" lang="ja-JP" altLang="en-US" sz="1300">
              <a:solidFill>
                <a:srgbClr val="FF0000"/>
              </a:solidFill>
              <a:latin typeface="ＭＳ Ｐゴシック"/>
            </a:rPr>
            <a:t>施設の大規模修繕等による起債が見込まれるため，</a:t>
          </a:r>
          <a:r>
            <a:rPr kumimoji="1" lang="ja-JP" altLang="en-US" sz="1300">
              <a:latin typeface="ＭＳ Ｐゴシック"/>
            </a:rPr>
            <a:t>プライマリーバランスを考慮し，起債の抑制を図っていく。</a:t>
          </a:r>
        </a:p>
      </xdr:txBody>
    </xdr:sp>
    <xdr:clientData/>
  </xdr:twoCellAnchor>
  <xdr:oneCellAnchor>
    <xdr:from>
      <xdr:col>18</xdr:col>
      <xdr:colOff>444500</xdr:colOff>
      <xdr:row>32</xdr:row>
      <xdr:rowOff>101600</xdr:rowOff>
    </xdr:from>
    <xdr:ext cx="298543" cy="225703"/>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a:extLst>
            <a:ext uri="{FF2B5EF4-FFF2-40B4-BE49-F238E27FC236}">
              <a16:creationId xmlns:a16="http://schemas.microsoft.com/office/drawing/2014/main" id="{00000000-0008-0000-0300-000075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5" name="公債費負担の状況最小値テキスト">
          <a:extLst>
            <a:ext uri="{FF2B5EF4-FFF2-40B4-BE49-F238E27FC236}">
              <a16:creationId xmlns:a16="http://schemas.microsoft.com/office/drawing/2014/main" id="{00000000-0008-0000-0300-000077010000}"/>
            </a:ext>
          </a:extLst>
        </xdr:cNvPr>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7" name="公債費負担の状況最大値テキスト">
          <a:extLst>
            <a:ext uri="{FF2B5EF4-FFF2-40B4-BE49-F238E27FC236}">
              <a16:creationId xmlns:a16="http://schemas.microsoft.com/office/drawing/2014/main" id="{00000000-0008-0000-0300-000079010000}"/>
            </a:ext>
          </a:extLst>
        </xdr:cNvPr>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99378</xdr:rowOff>
    </xdr:from>
    <xdr:to>
      <xdr:col>24</xdr:col>
      <xdr:colOff>558800</xdr:colOff>
      <xdr:row>39</xdr:row>
      <xdr:rowOff>105410</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flipV="1">
          <a:off x="16179800" y="6785928"/>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147337</xdr:rowOff>
    </xdr:from>
    <xdr:ext cx="762000" cy="259045"/>
    <xdr:sp macro="" textlink="">
      <xdr:nvSpPr>
        <xdr:cNvPr id="380" name="公債費負担の状況平均値テキスト">
          <a:extLst>
            <a:ext uri="{FF2B5EF4-FFF2-40B4-BE49-F238E27FC236}">
              <a16:creationId xmlns:a16="http://schemas.microsoft.com/office/drawing/2014/main" id="{00000000-0008-0000-0300-00007C010000}"/>
            </a:ext>
          </a:extLst>
        </xdr:cNvPr>
        <xdr:cNvSpPr txBox="1"/>
      </xdr:nvSpPr>
      <xdr:spPr>
        <a:xfrm>
          <a:off x="17106900" y="6833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81" name="フローチャート : 判断 380">
          <a:extLst>
            <a:ext uri="{FF2B5EF4-FFF2-40B4-BE49-F238E27FC236}">
              <a16:creationId xmlns:a16="http://schemas.microsoft.com/office/drawing/2014/main" id="{00000000-0008-0000-0300-00007D010000}"/>
            </a:ext>
          </a:extLst>
        </xdr:cNvPr>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57150</xdr:rowOff>
    </xdr:from>
    <xdr:to>
      <xdr:col>23</xdr:col>
      <xdr:colOff>406400</xdr:colOff>
      <xdr:row>39</xdr:row>
      <xdr:rowOff>105410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5290800" y="674370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83" name="フローチャート : 判断 382">
          <a:extLst>
            <a:ext uri="{FF2B5EF4-FFF2-40B4-BE49-F238E27FC236}">
              <a16:creationId xmlns:a16="http://schemas.microsoft.com/office/drawing/2014/main" id="{00000000-0008-0000-0300-00007F010000}"/>
            </a:ext>
          </a:extLst>
        </xdr:cNvPr>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138447</xdr:rowOff>
    </xdr:from>
    <xdr:ext cx="7366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5798800" y="699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57150</xdr:rowOff>
    </xdr:from>
    <xdr:to>
      <xdr:col>22</xdr:col>
      <xdr:colOff>203200</xdr:colOff>
      <xdr:row>39</xdr:row>
      <xdr:rowOff>69215</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4401800" y="6743700"/>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6" name="フローチャート : 判断 385">
          <a:extLst>
            <a:ext uri="{FF2B5EF4-FFF2-40B4-BE49-F238E27FC236}">
              <a16:creationId xmlns:a16="http://schemas.microsoft.com/office/drawing/2014/main" id="{00000000-0008-0000-0300-000082010000}"/>
            </a:ext>
          </a:extLst>
        </xdr:cNvPr>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9224</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909800" y="7038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69215</xdr:rowOff>
    </xdr:from>
    <xdr:to>
      <xdr:col>21</xdr:col>
      <xdr:colOff>0</xdr:colOff>
      <xdr:row>39</xdr:row>
      <xdr:rowOff>147638</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flipV="1">
          <a:off x="13512800" y="6755765"/>
          <a:ext cx="889000" cy="78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9" name="フローチャート : 判断 388">
          <a:extLst>
            <a:ext uri="{FF2B5EF4-FFF2-40B4-BE49-F238E27FC236}">
              <a16:creationId xmlns:a16="http://schemas.microsoft.com/office/drawing/2014/main" id="{00000000-0008-0000-0300-000085010000}"/>
            </a:ext>
          </a:extLst>
        </xdr:cNvPr>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57484</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4020800" y="708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46038</xdr:rowOff>
    </xdr:from>
    <xdr:to>
      <xdr:col>19</xdr:col>
      <xdr:colOff>533400</xdr:colOff>
      <xdr:row>40</xdr:row>
      <xdr:rowOff>147638</xdr:rowOff>
    </xdr:to>
    <xdr:sp macro="" textlink="">
      <xdr:nvSpPr>
        <xdr:cNvPr id="391" name="フローチャート : 判断 390">
          <a:extLst>
            <a:ext uri="{FF2B5EF4-FFF2-40B4-BE49-F238E27FC236}">
              <a16:creationId xmlns:a16="http://schemas.microsoft.com/office/drawing/2014/main" id="{00000000-0008-0000-0300-000087010000}"/>
            </a:ext>
          </a:extLst>
        </xdr:cNvPr>
        <xdr:cNvSpPr/>
      </xdr:nvSpPr>
      <xdr:spPr>
        <a:xfrm>
          <a:off x="13462000" y="690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132415</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131800" y="6990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48578</xdr:rowOff>
    </xdr:from>
    <xdr:to>
      <xdr:col>24</xdr:col>
      <xdr:colOff>609600</xdr:colOff>
      <xdr:row>39</xdr:row>
      <xdr:rowOff>150178</xdr:rowOff>
    </xdr:to>
    <xdr:sp macro="" textlink="">
      <xdr:nvSpPr>
        <xdr:cNvPr id="398" name="円/楕円 397">
          <a:extLst>
            <a:ext uri="{FF2B5EF4-FFF2-40B4-BE49-F238E27FC236}">
              <a16:creationId xmlns:a16="http://schemas.microsoft.com/office/drawing/2014/main" id="{00000000-0008-0000-0300-00008E010000}"/>
            </a:ext>
          </a:extLst>
        </xdr:cNvPr>
        <xdr:cNvSpPr/>
      </xdr:nvSpPr>
      <xdr:spPr>
        <a:xfrm>
          <a:off x="16967200" y="673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65105</xdr:rowOff>
    </xdr:from>
    <xdr:ext cx="762000" cy="259045"/>
    <xdr:sp macro="" textlink="">
      <xdr:nvSpPr>
        <xdr:cNvPr id="399" name="公債費負担の状況該当値テキスト">
          <a:extLst>
            <a:ext uri="{FF2B5EF4-FFF2-40B4-BE49-F238E27FC236}">
              <a16:creationId xmlns:a16="http://schemas.microsoft.com/office/drawing/2014/main" id="{00000000-0008-0000-0300-00008F010000}"/>
            </a:ext>
          </a:extLst>
        </xdr:cNvPr>
        <xdr:cNvSpPr txBox="1"/>
      </xdr:nvSpPr>
      <xdr:spPr>
        <a:xfrm>
          <a:off x="17106900" y="658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54610</xdr:rowOff>
    </xdr:from>
    <xdr:to>
      <xdr:col>23</xdr:col>
      <xdr:colOff>457200</xdr:colOff>
      <xdr:row>39</xdr:row>
      <xdr:rowOff>156210</xdr:rowOff>
    </xdr:to>
    <xdr:sp macro="" textlink="">
      <xdr:nvSpPr>
        <xdr:cNvPr id="400" name="円/楕円 399">
          <a:extLst>
            <a:ext uri="{FF2B5EF4-FFF2-40B4-BE49-F238E27FC236}">
              <a16:creationId xmlns:a16="http://schemas.microsoft.com/office/drawing/2014/main" id="{00000000-0008-0000-0300-000090010000}"/>
            </a:ext>
          </a:extLst>
        </xdr:cNvPr>
        <xdr:cNvSpPr/>
      </xdr:nvSpPr>
      <xdr:spPr>
        <a:xfrm>
          <a:off x="16129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166387</xdr:rowOff>
    </xdr:from>
    <xdr:ext cx="7366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798800" y="651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6350</xdr:rowOff>
    </xdr:from>
    <xdr:to>
      <xdr:col>22</xdr:col>
      <xdr:colOff>254000</xdr:colOff>
      <xdr:row>39</xdr:row>
      <xdr:rowOff>107950</xdr:rowOff>
    </xdr:to>
    <xdr:sp macro="" textlink="">
      <xdr:nvSpPr>
        <xdr:cNvPr id="402" name="円/楕円 401">
          <a:extLst>
            <a:ext uri="{FF2B5EF4-FFF2-40B4-BE49-F238E27FC236}">
              <a16:creationId xmlns:a16="http://schemas.microsoft.com/office/drawing/2014/main" id="{00000000-0008-0000-0300-000092010000}"/>
            </a:ext>
          </a:extLst>
        </xdr:cNvPr>
        <xdr:cNvSpPr/>
      </xdr:nvSpPr>
      <xdr:spPr>
        <a:xfrm>
          <a:off x="15240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118127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909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18415</xdr:rowOff>
    </xdr:from>
    <xdr:to>
      <xdr:col>21</xdr:col>
      <xdr:colOff>50800</xdr:colOff>
      <xdr:row>39</xdr:row>
      <xdr:rowOff>120015</xdr:rowOff>
    </xdr:to>
    <xdr:sp macro="" textlink="">
      <xdr:nvSpPr>
        <xdr:cNvPr id="404" name="円/楕円 403">
          <a:extLst>
            <a:ext uri="{FF2B5EF4-FFF2-40B4-BE49-F238E27FC236}">
              <a16:creationId xmlns:a16="http://schemas.microsoft.com/office/drawing/2014/main" id="{00000000-0008-0000-0300-000094010000}"/>
            </a:ext>
          </a:extLst>
        </xdr:cNvPr>
        <xdr:cNvSpPr/>
      </xdr:nvSpPr>
      <xdr:spPr>
        <a:xfrm>
          <a:off x="14351000" y="670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130192</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020800" y="6473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96838</xdr:rowOff>
    </xdr:from>
    <xdr:to>
      <xdr:col>19</xdr:col>
      <xdr:colOff>533400</xdr:colOff>
      <xdr:row>40</xdr:row>
      <xdr:rowOff>26988</xdr:rowOff>
    </xdr:to>
    <xdr:sp macro="" textlink="">
      <xdr:nvSpPr>
        <xdr:cNvPr id="406" name="円/楕円 405">
          <a:extLst>
            <a:ext uri="{FF2B5EF4-FFF2-40B4-BE49-F238E27FC236}">
              <a16:creationId xmlns:a16="http://schemas.microsoft.com/office/drawing/2014/main" id="{00000000-0008-0000-0300-000096010000}"/>
            </a:ext>
          </a:extLst>
        </xdr:cNvPr>
        <xdr:cNvSpPr/>
      </xdr:nvSpPr>
      <xdr:spPr>
        <a:xfrm>
          <a:off x="13462000" y="678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37165</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131800" y="655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過去に実施した地方債の繰上償還や起債抑制による地方債残高の減及び，公共公益施設整備基金の積立による充当可能基金の増額などにより，類似団体平均を下回り比率なしとなっている。</a:t>
          </a:r>
          <a:endParaRPr kumimoji="1" lang="en-US" altLang="ja-JP" sz="1300">
            <a:latin typeface="ＭＳ Ｐゴシック"/>
          </a:endParaRPr>
        </a:p>
        <a:p>
          <a:r>
            <a:rPr kumimoji="1" lang="ja-JP" altLang="en-US" sz="1300">
              <a:latin typeface="ＭＳ Ｐゴシック"/>
            </a:rPr>
            <a:t>　今後，一部事務組合が実施したごみ処理施設建替えに伴う公債費分の負担金増加などにより比率の上昇が見込まれるが，引き続きプライマリーバランスを考慮し起債の抑制を図っていく。</a:t>
          </a:r>
        </a:p>
      </xdr:txBody>
    </xdr:sp>
    <xdr:clientData/>
  </xdr:twoCellAnchor>
  <xdr:oneCellAnchor>
    <xdr:from>
      <xdr:col>18</xdr:col>
      <xdr:colOff>444500</xdr:colOff>
      <xdr:row>10</xdr:row>
      <xdr:rowOff>63500</xdr:rowOff>
    </xdr:from>
    <xdr:ext cx="298543" cy="225703"/>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a:extLst>
            <a:ext uri="{FF2B5EF4-FFF2-40B4-BE49-F238E27FC236}">
              <a16:creationId xmlns:a16="http://schemas.microsoft.com/office/drawing/2014/main" id="{00000000-0008-0000-0300-0000AF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33" name="将来負担の状況最小値テキスト">
          <a:extLst>
            <a:ext uri="{FF2B5EF4-FFF2-40B4-BE49-F238E27FC236}">
              <a16:creationId xmlns:a16="http://schemas.microsoft.com/office/drawing/2014/main" id="{00000000-0008-0000-0300-0000B1010000}"/>
            </a:ext>
          </a:extLst>
        </xdr:cNvPr>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5" name="将来負担の状況最大値テキスト">
          <a:extLst>
            <a:ext uri="{FF2B5EF4-FFF2-40B4-BE49-F238E27FC236}">
              <a16:creationId xmlns:a16="http://schemas.microsoft.com/office/drawing/2014/main" id="{00000000-0008-0000-0300-0000B3010000}"/>
            </a:ext>
          </a:extLst>
        </xdr:cNvPr>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15</xdr:row>
      <xdr:rowOff>72390</xdr:rowOff>
    </xdr:from>
    <xdr:to>
      <xdr:col>22</xdr:col>
      <xdr:colOff>203200</xdr:colOff>
      <xdr:row>15</xdr:row>
      <xdr:rowOff>99536</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4401800" y="2644140"/>
          <a:ext cx="889000" cy="27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26719</xdr:rowOff>
    </xdr:from>
    <xdr:ext cx="762000" cy="259045"/>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7106900" y="2769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9" name="フローチャート : 判断 438">
          <a:extLst>
            <a:ext uri="{FF2B5EF4-FFF2-40B4-BE49-F238E27FC236}">
              <a16:creationId xmlns:a16="http://schemas.microsoft.com/office/drawing/2014/main" id="{00000000-0008-0000-0300-0000B7010000}"/>
            </a:ext>
          </a:extLst>
        </xdr:cNvPr>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15</xdr:row>
      <xdr:rowOff>603</xdr:rowOff>
    </xdr:from>
    <xdr:to>
      <xdr:col>21</xdr:col>
      <xdr:colOff>0</xdr:colOff>
      <xdr:row>15</xdr:row>
      <xdr:rowOff>72390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3512800" y="2572353"/>
          <a:ext cx="889000" cy="71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41" name="フローチャート : 判断 440">
          <a:extLst>
            <a:ext uri="{FF2B5EF4-FFF2-40B4-BE49-F238E27FC236}">
              <a16:creationId xmlns:a16="http://schemas.microsoft.com/office/drawing/2014/main" id="{00000000-0008-0000-0300-0000B9010000}"/>
            </a:ext>
          </a:extLst>
        </xdr:cNvPr>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21512</xdr:rowOff>
    </xdr:from>
    <xdr:ext cx="7366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5798800" y="2593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22</xdr:col>
      <xdr:colOff>152400</xdr:colOff>
      <xdr:row>16</xdr:row>
      <xdr:rowOff>128842</xdr:rowOff>
    </xdr:from>
    <xdr:to>
      <xdr:col>22</xdr:col>
      <xdr:colOff>254000</xdr:colOff>
      <xdr:row>17</xdr:row>
      <xdr:rowOff>58992</xdr:rowOff>
    </xdr:to>
    <xdr:sp macro="" textlink="">
      <xdr:nvSpPr>
        <xdr:cNvPr id="443" name="フローチャート : 判断 442">
          <a:extLst>
            <a:ext uri="{FF2B5EF4-FFF2-40B4-BE49-F238E27FC236}">
              <a16:creationId xmlns:a16="http://schemas.microsoft.com/office/drawing/2014/main" id="{00000000-0008-0000-0300-0000BB010000}"/>
            </a:ext>
          </a:extLst>
        </xdr:cNvPr>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43769</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4909800" y="2958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20</xdr:col>
      <xdr:colOff>635000</xdr:colOff>
      <xdr:row>17</xdr:row>
      <xdr:rowOff>23749</xdr:rowOff>
    </xdr:from>
    <xdr:to>
      <xdr:col>21</xdr:col>
      <xdr:colOff>50800</xdr:colOff>
      <xdr:row>17</xdr:row>
      <xdr:rowOff>125349</xdr:rowOff>
    </xdr:to>
    <xdr:sp macro="" textlink="">
      <xdr:nvSpPr>
        <xdr:cNvPr id="445" name="フローチャート : 判断 444">
          <a:extLst>
            <a:ext uri="{FF2B5EF4-FFF2-40B4-BE49-F238E27FC236}">
              <a16:creationId xmlns:a16="http://schemas.microsoft.com/office/drawing/2014/main" id="{00000000-0008-0000-0300-0000BD010000}"/>
            </a:ext>
          </a:extLst>
        </xdr:cNvPr>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110126</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4020800" y="3024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43053</xdr:rowOff>
    </xdr:from>
    <xdr:to>
      <xdr:col>19</xdr:col>
      <xdr:colOff>533400</xdr:colOff>
      <xdr:row>17</xdr:row>
      <xdr:rowOff>144653</xdr:rowOff>
    </xdr:to>
    <xdr:sp macro="" textlink="">
      <xdr:nvSpPr>
        <xdr:cNvPr id="447" name="フローチャート : 判断 446">
          <a:extLst>
            <a:ext uri="{FF2B5EF4-FFF2-40B4-BE49-F238E27FC236}">
              <a16:creationId xmlns:a16="http://schemas.microsoft.com/office/drawing/2014/main" id="{00000000-0008-0000-0300-0000BF010000}"/>
            </a:ext>
          </a:extLst>
        </xdr:cNvPr>
        <xdr:cNvSpPr/>
      </xdr:nvSpPr>
      <xdr:spPr>
        <a:xfrm>
          <a:off x="13462000" y="295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129430</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3131800" y="3044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22</xdr:col>
      <xdr:colOff>152400</xdr:colOff>
      <xdr:row>15</xdr:row>
      <xdr:rowOff>48736</xdr:rowOff>
    </xdr:from>
    <xdr:to>
      <xdr:col>22</xdr:col>
      <xdr:colOff>254000</xdr:colOff>
      <xdr:row>15</xdr:row>
      <xdr:rowOff>150336</xdr:rowOff>
    </xdr:to>
    <xdr:sp macro="" textlink="">
      <xdr:nvSpPr>
        <xdr:cNvPr id="454" name="円/楕円 453">
          <a:extLst>
            <a:ext uri="{FF2B5EF4-FFF2-40B4-BE49-F238E27FC236}">
              <a16:creationId xmlns:a16="http://schemas.microsoft.com/office/drawing/2014/main" id="{00000000-0008-0000-0300-0000C6010000}"/>
            </a:ext>
          </a:extLst>
        </xdr:cNvPr>
        <xdr:cNvSpPr/>
      </xdr:nvSpPr>
      <xdr:spPr>
        <a:xfrm>
          <a:off x="15240000" y="2620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160513</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4909800" y="2389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21590</xdr:rowOff>
    </xdr:from>
    <xdr:to>
      <xdr:col>21</xdr:col>
      <xdr:colOff>50800</xdr:colOff>
      <xdr:row>15</xdr:row>
      <xdr:rowOff>123190</xdr:rowOff>
    </xdr:to>
    <xdr:sp macro="" textlink="">
      <xdr:nvSpPr>
        <xdr:cNvPr id="456" name="円/楕円 455">
          <a:extLst>
            <a:ext uri="{FF2B5EF4-FFF2-40B4-BE49-F238E27FC236}">
              <a16:creationId xmlns:a16="http://schemas.microsoft.com/office/drawing/2014/main" id="{00000000-0008-0000-0300-0000C8010000}"/>
            </a:ext>
          </a:extLst>
        </xdr:cNvPr>
        <xdr:cNvSpPr/>
      </xdr:nvSpPr>
      <xdr:spPr>
        <a:xfrm>
          <a:off x="14351000" y="259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133367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020800" y="236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121253</xdr:rowOff>
    </xdr:from>
    <xdr:to>
      <xdr:col>19</xdr:col>
      <xdr:colOff>533400</xdr:colOff>
      <xdr:row>15</xdr:row>
      <xdr:rowOff>51403</xdr:rowOff>
    </xdr:to>
    <xdr:sp macro="" textlink="">
      <xdr:nvSpPr>
        <xdr:cNvPr id="458" name="円/楕円 457">
          <a:extLst>
            <a:ext uri="{FF2B5EF4-FFF2-40B4-BE49-F238E27FC236}">
              <a16:creationId xmlns:a16="http://schemas.microsoft.com/office/drawing/2014/main" id="{00000000-0008-0000-0300-0000CA010000}"/>
            </a:ext>
          </a:extLst>
        </xdr:cNvPr>
        <xdr:cNvSpPr/>
      </xdr:nvSpPr>
      <xdr:spPr>
        <a:xfrm>
          <a:off x="13462000" y="2521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61580</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3131800" y="2290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茨城県守谷市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64,894
64,196
35.71
19,762,368
18,503,575
905,401
12,002,821
13,395,163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6.7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a:extLst>
            <a:ext uri="{FF2B5EF4-FFF2-40B4-BE49-F238E27FC236}">
              <a16:creationId xmlns:a16="http://schemas.microsoft.com/office/drawing/2014/main" id="{00000000-0008-0000-0400-000020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a:extLst>
            <a:ext uri="{FF2B5EF4-FFF2-40B4-BE49-F238E27FC236}">
              <a16:creationId xmlns:a16="http://schemas.microsoft.com/office/drawing/2014/main" id="{00000000-0008-0000-0400-000021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a:extLst>
            <a:ext uri="{FF2B5EF4-FFF2-40B4-BE49-F238E27FC236}">
              <a16:creationId xmlns:a16="http://schemas.microsoft.com/office/drawing/2014/main" id="{00000000-0008-0000-0400-00002A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計画的に適正な定員管理に努めてきたことから，類似団体</a:t>
          </a:r>
          <a:r>
            <a:rPr kumimoji="1" lang="ja-JP" altLang="en-US" sz="1300">
              <a:solidFill>
                <a:srgbClr val="FF0000"/>
              </a:solidFill>
              <a:latin typeface="ＭＳ Ｐゴシック"/>
            </a:rPr>
            <a:t>平均</a:t>
          </a:r>
          <a:r>
            <a:rPr kumimoji="1" lang="en-US" altLang="ja-JP" sz="1300">
              <a:solidFill>
                <a:srgbClr val="FF0000"/>
              </a:solidFill>
              <a:latin typeface="ＭＳ Ｐゴシック"/>
            </a:rPr>
            <a:t>0.8</a:t>
          </a:r>
          <a:r>
            <a:rPr kumimoji="1" lang="ja-JP" altLang="en-US" sz="1300">
              <a:solidFill>
                <a:srgbClr val="FF0000"/>
              </a:solidFill>
              <a:latin typeface="ＭＳ Ｐゴシック"/>
            </a:rPr>
            <a:t>ポイント</a:t>
          </a:r>
          <a:r>
            <a:rPr kumimoji="1" lang="ja-JP" altLang="en-US" sz="1300">
              <a:latin typeface="ＭＳ Ｐゴシック"/>
            </a:rPr>
            <a:t>下回る</a:t>
          </a:r>
          <a:r>
            <a:rPr kumimoji="1" lang="en-US" altLang="ja-JP" sz="1300">
              <a:latin typeface="ＭＳ Ｐゴシック"/>
            </a:rPr>
            <a:t>23.4</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今後も，第三次定員適正化計画に基づき適正な職員数の確保に努めるとともに，指定管理者制度の導入や再任用制度の活用等により人件費の削減に努める。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a:extLst>
            <a:ext uri="{FF2B5EF4-FFF2-40B4-BE49-F238E27FC236}">
              <a16:creationId xmlns:a16="http://schemas.microsoft.com/office/drawing/2014/main" id="{00000000-0008-0000-0400-00002B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a:extLst>
            <a:ext uri="{FF2B5EF4-FFF2-40B4-BE49-F238E27FC236}">
              <a16:creationId xmlns:a16="http://schemas.microsoft.com/office/drawing/2014/main" id="{00000000-0008-0000-0400-00002C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119380</xdr:rowOff>
    </xdr:from>
    <xdr:to>
      <xdr:col>7</xdr:col>
      <xdr:colOff>15875</xdr:colOff>
      <xdr:row>36</xdr:row>
      <xdr:rowOff>165100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flipV="1">
          <a:off x="3987800" y="62915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101617</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73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a:extLst>
            <a:ext uri="{FF2B5EF4-FFF2-40B4-BE49-F238E27FC236}">
              <a16:creationId xmlns:a16="http://schemas.microsoft.com/office/drawing/2014/main" id="{00000000-0008-0000-0400-000042000000}"/>
            </a:ext>
          </a:extLst>
        </xdr:cNvPr>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165100</xdr:rowOff>
    </xdr:from>
    <xdr:to>
      <xdr:col>5</xdr:col>
      <xdr:colOff>549275</xdr:colOff>
      <xdr:row>37</xdr:row>
      <xdr:rowOff>46990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3373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a:extLst>
            <a:ext uri="{FF2B5EF4-FFF2-40B4-BE49-F238E27FC236}">
              <a16:creationId xmlns:a16="http://schemas.microsoft.com/office/drawing/2014/main" id="{00000000-0008-0000-0400-000044000000}"/>
            </a:ext>
          </a:extLst>
        </xdr:cNvPr>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36847</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46990</xdr:rowOff>
    </xdr:from>
    <xdr:to>
      <xdr:col>4</xdr:col>
      <xdr:colOff>346075</xdr:colOff>
      <xdr:row>37</xdr:row>
      <xdr:rowOff>123190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3906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a:extLst>
            <a:ext uri="{FF2B5EF4-FFF2-40B4-BE49-F238E27FC236}">
              <a16:creationId xmlns:a16="http://schemas.microsoft.com/office/drawing/2014/main" id="{00000000-0008-0000-0400-000047000000}"/>
            </a:ext>
          </a:extLst>
        </xdr:cNvPr>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24130</xdr:rowOff>
    </xdr:from>
    <xdr:to>
      <xdr:col>3</xdr:col>
      <xdr:colOff>142875</xdr:colOff>
      <xdr:row>37</xdr:row>
      <xdr:rowOff>123190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a:off x="1320800" y="63677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a:extLst>
            <a:ext uri="{FF2B5EF4-FFF2-40B4-BE49-F238E27FC236}">
              <a16:creationId xmlns:a16="http://schemas.microsoft.com/office/drawing/2014/main" id="{00000000-0008-0000-0400-00004A000000}"/>
            </a:ext>
          </a:extLst>
        </xdr:cNvPr>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168927</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87630</xdr:rowOff>
    </xdr:from>
    <xdr:to>
      <xdr:col>1</xdr:col>
      <xdr:colOff>676275</xdr:colOff>
      <xdr:row>38</xdr:row>
      <xdr:rowOff>17780</xdr:rowOff>
    </xdr:to>
    <xdr:sp macro="" textlink="">
      <xdr:nvSpPr>
        <xdr:cNvPr id="76" name="フローチャート : 判断 75">
          <a:extLst>
            <a:ext uri="{FF2B5EF4-FFF2-40B4-BE49-F238E27FC236}">
              <a16:creationId xmlns:a16="http://schemas.microsoft.com/office/drawing/2014/main" id="{00000000-0008-0000-0400-00004C000000}"/>
            </a:ext>
          </a:extLst>
        </xdr:cNvPr>
        <xdr:cNvSpPr/>
      </xdr:nvSpPr>
      <xdr:spPr>
        <a:xfrm>
          <a:off x="1270000" y="643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2557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68580</xdr:rowOff>
    </xdr:from>
    <xdr:to>
      <xdr:col>7</xdr:col>
      <xdr:colOff>66675</xdr:colOff>
      <xdr:row>36</xdr:row>
      <xdr:rowOff>170180</xdr:rowOff>
    </xdr:to>
    <xdr:sp macro="" textlink="">
      <xdr:nvSpPr>
        <xdr:cNvPr id="83" name="円/楕円 82">
          <a:extLst>
            <a:ext uri="{FF2B5EF4-FFF2-40B4-BE49-F238E27FC236}">
              <a16:creationId xmlns:a16="http://schemas.microsoft.com/office/drawing/2014/main" id="{00000000-0008-0000-0400-000053000000}"/>
            </a:ext>
          </a:extLst>
        </xdr:cNvPr>
        <xdr:cNvSpPr/>
      </xdr:nvSpPr>
      <xdr:spPr>
        <a:xfrm>
          <a:off x="4775200" y="624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85107</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114300</xdr:rowOff>
    </xdr:from>
    <xdr:to>
      <xdr:col>5</xdr:col>
      <xdr:colOff>600075</xdr:colOff>
      <xdr:row>37</xdr:row>
      <xdr:rowOff>44450</xdr:rowOff>
    </xdr:to>
    <xdr:sp macro="" textlink="">
      <xdr:nvSpPr>
        <xdr:cNvPr id="85" name="円/楕円 84">
          <a:extLst>
            <a:ext uri="{FF2B5EF4-FFF2-40B4-BE49-F238E27FC236}">
              <a16:creationId xmlns:a16="http://schemas.microsoft.com/office/drawing/2014/main" id="{00000000-0008-0000-0400-000055000000}"/>
            </a:ext>
          </a:extLst>
        </xdr:cNvPr>
        <xdr:cNvSpPr/>
      </xdr:nvSpPr>
      <xdr:spPr>
        <a:xfrm>
          <a:off x="3937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54627</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05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167640</xdr:rowOff>
    </xdr:from>
    <xdr:to>
      <xdr:col>4</xdr:col>
      <xdr:colOff>396875</xdr:colOff>
      <xdr:row>37</xdr:row>
      <xdr:rowOff>97790</xdr:rowOff>
    </xdr:to>
    <xdr:sp macro="" textlink="">
      <xdr:nvSpPr>
        <xdr:cNvPr id="87" name="円/楕円 86">
          <a:extLst>
            <a:ext uri="{FF2B5EF4-FFF2-40B4-BE49-F238E27FC236}">
              <a16:creationId xmlns:a16="http://schemas.microsoft.com/office/drawing/2014/main" id="{00000000-0008-0000-0400-000057000000}"/>
            </a:ext>
          </a:extLst>
        </xdr:cNvPr>
        <xdr:cNvSpPr/>
      </xdr:nvSpPr>
      <xdr:spPr>
        <a:xfrm>
          <a:off x="3048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107967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72390</xdr:rowOff>
    </xdr:from>
    <xdr:to>
      <xdr:col>3</xdr:col>
      <xdr:colOff>193675</xdr:colOff>
      <xdr:row>38</xdr:row>
      <xdr:rowOff>2540</xdr:rowOff>
    </xdr:to>
    <xdr:sp macro="" textlink="">
      <xdr:nvSpPr>
        <xdr:cNvPr id="89" name="円/楕円 88">
          <a:extLst>
            <a:ext uri="{FF2B5EF4-FFF2-40B4-BE49-F238E27FC236}">
              <a16:creationId xmlns:a16="http://schemas.microsoft.com/office/drawing/2014/main" id="{00000000-0008-0000-0400-000059000000}"/>
            </a:ext>
          </a:extLst>
        </xdr:cNvPr>
        <xdr:cNvSpPr/>
      </xdr:nvSpPr>
      <xdr:spPr>
        <a:xfrm>
          <a:off x="2159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158767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50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91" name="円/楕円 90">
          <a:extLst>
            <a:ext uri="{FF2B5EF4-FFF2-40B4-BE49-F238E27FC236}">
              <a16:creationId xmlns:a16="http://schemas.microsoft.com/office/drawing/2014/main" id="{00000000-0008-0000-0400-00005B000000}"/>
            </a:ext>
          </a:extLst>
        </xdr:cNvPr>
        <xdr:cNvSpPr/>
      </xdr:nvSpPr>
      <xdr:spPr>
        <a:xfrm>
          <a:off x="1270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85107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守谷市行政改革大綱に基づき業務の民間委託等を進めてきたことから，委託料が増加傾向にあり，類似団体平均を</a:t>
          </a:r>
          <a:r>
            <a:rPr kumimoji="1" lang="en-US" altLang="ja-JP" sz="1300">
              <a:solidFill>
                <a:srgbClr val="FF0000"/>
              </a:solidFill>
              <a:latin typeface="ＭＳ Ｐゴシック"/>
            </a:rPr>
            <a:t>5.9</a:t>
          </a:r>
          <a:r>
            <a:rPr kumimoji="1" lang="ja-JP" altLang="en-US" sz="1300">
              <a:solidFill>
                <a:srgbClr val="FF0000"/>
              </a:solidFill>
              <a:latin typeface="ＭＳ Ｐゴシック"/>
            </a:rPr>
            <a:t>ポイント</a:t>
          </a:r>
          <a:r>
            <a:rPr kumimoji="1" lang="ja-JP" altLang="en-US" sz="1300">
              <a:latin typeface="ＭＳ Ｐゴシック"/>
            </a:rPr>
            <a:t>上回る</a:t>
          </a:r>
          <a:r>
            <a:rPr kumimoji="1" lang="en-US" altLang="ja-JP" sz="1300">
              <a:latin typeface="ＭＳ Ｐゴシック"/>
            </a:rPr>
            <a:t>20.5</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今後も，指定管理者制度や民間委託等の活用を推進していく方針であるため委託料の増加が見込まれるが，徹底した経常経費の見直しを行い，他の物件費の削減に努める。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19</xdr:row>
      <xdr:rowOff>8890</xdr:rowOff>
    </xdr:from>
    <xdr:to>
      <xdr:col>24</xdr:col>
      <xdr:colOff>31750</xdr:colOff>
      <xdr:row>19</xdr:row>
      <xdr:rowOff>146050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326644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5097</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748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a:extLst>
            <a:ext uri="{FF2B5EF4-FFF2-40B4-BE49-F238E27FC236}">
              <a16:creationId xmlns:a16="http://schemas.microsoft.com/office/drawing/2014/main" id="{00000000-0008-0000-0400-00007F000000}"/>
            </a:ext>
          </a:extLst>
        </xdr:cNvPr>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165100</xdr:rowOff>
    </xdr:from>
    <xdr:to>
      <xdr:col>22</xdr:col>
      <xdr:colOff>565150</xdr:colOff>
      <xdr:row>19</xdr:row>
      <xdr:rowOff>8890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32512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a:extLst>
            <a:ext uri="{FF2B5EF4-FFF2-40B4-BE49-F238E27FC236}">
              <a16:creationId xmlns:a16="http://schemas.microsoft.com/office/drawing/2014/main" id="{00000000-0008-0000-0400-000081000000}"/>
            </a:ext>
          </a:extLst>
        </xdr:cNvPr>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47007</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618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58420</xdr:rowOff>
    </xdr:from>
    <xdr:to>
      <xdr:col>21</xdr:col>
      <xdr:colOff>361950</xdr:colOff>
      <xdr:row>18</xdr:row>
      <xdr:rowOff>165100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3893800" y="31445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a:extLst>
            <a:ext uri="{FF2B5EF4-FFF2-40B4-BE49-F238E27FC236}">
              <a16:creationId xmlns:a16="http://schemas.microsoft.com/office/drawing/2014/main" id="{00000000-0008-0000-0400-000084000000}"/>
            </a:ext>
          </a:extLst>
        </xdr:cNvPr>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16527</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12700</xdr:rowOff>
    </xdr:from>
    <xdr:to>
      <xdr:col>20</xdr:col>
      <xdr:colOff>158750</xdr:colOff>
      <xdr:row>18</xdr:row>
      <xdr:rowOff>58420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a:off x="13004800" y="30988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a:extLst>
            <a:ext uri="{FF2B5EF4-FFF2-40B4-BE49-F238E27FC236}">
              <a16:creationId xmlns:a16="http://schemas.microsoft.com/office/drawing/2014/main" id="{00000000-0008-0000-0400-000087000000}"/>
            </a:ext>
          </a:extLst>
        </xdr:cNvPr>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165117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121920</xdr:rowOff>
    </xdr:from>
    <xdr:to>
      <xdr:col>19</xdr:col>
      <xdr:colOff>6350</xdr:colOff>
      <xdr:row>17</xdr:row>
      <xdr:rowOff>52070</xdr:rowOff>
    </xdr:to>
    <xdr:sp macro="" textlink="">
      <xdr:nvSpPr>
        <xdr:cNvPr id="137" name="フローチャート : 判断 136">
          <a:extLst>
            <a:ext uri="{FF2B5EF4-FFF2-40B4-BE49-F238E27FC236}">
              <a16:creationId xmlns:a16="http://schemas.microsoft.com/office/drawing/2014/main" id="{00000000-0008-0000-0400-000089000000}"/>
            </a:ext>
          </a:extLst>
        </xdr:cNvPr>
        <xdr:cNvSpPr/>
      </xdr:nvSpPr>
      <xdr:spPr>
        <a:xfrm>
          <a:off x="129540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62247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63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19</xdr:row>
      <xdr:rowOff>95250</xdr:rowOff>
    </xdr:from>
    <xdr:to>
      <xdr:col>24</xdr:col>
      <xdr:colOff>82550</xdr:colOff>
      <xdr:row>20</xdr:row>
      <xdr:rowOff>25400</xdr:rowOff>
    </xdr:to>
    <xdr:sp macro="" textlink="">
      <xdr:nvSpPr>
        <xdr:cNvPr id="144" name="円/楕円 143">
          <a:extLst>
            <a:ext uri="{FF2B5EF4-FFF2-40B4-BE49-F238E27FC236}">
              <a16:creationId xmlns:a16="http://schemas.microsoft.com/office/drawing/2014/main" id="{00000000-0008-0000-0400-000090000000}"/>
            </a:ext>
          </a:extLst>
        </xdr:cNvPr>
        <xdr:cNvSpPr/>
      </xdr:nvSpPr>
      <xdr:spPr>
        <a:xfrm>
          <a:off x="16459200" y="335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19</xdr:row>
      <xdr:rowOff>67327</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332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129540</xdr:rowOff>
    </xdr:from>
    <xdr:to>
      <xdr:col>22</xdr:col>
      <xdr:colOff>615950</xdr:colOff>
      <xdr:row>19</xdr:row>
      <xdr:rowOff>59690</xdr:rowOff>
    </xdr:to>
    <xdr:sp macro="" textlink="">
      <xdr:nvSpPr>
        <xdr:cNvPr id="146" name="円/楕円 145">
          <a:extLst>
            <a:ext uri="{FF2B5EF4-FFF2-40B4-BE49-F238E27FC236}">
              <a16:creationId xmlns:a16="http://schemas.microsoft.com/office/drawing/2014/main" id="{00000000-0008-0000-0400-000092000000}"/>
            </a:ext>
          </a:extLst>
        </xdr:cNvPr>
        <xdr:cNvSpPr/>
      </xdr:nvSpPr>
      <xdr:spPr>
        <a:xfrm>
          <a:off x="15621000" y="3215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44467</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3302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114300</xdr:rowOff>
    </xdr:from>
    <xdr:to>
      <xdr:col>21</xdr:col>
      <xdr:colOff>412750</xdr:colOff>
      <xdr:row>19</xdr:row>
      <xdr:rowOff>44450</xdr:rowOff>
    </xdr:to>
    <xdr:sp macro="" textlink="">
      <xdr:nvSpPr>
        <xdr:cNvPr id="148" name="円/楕円 147">
          <a:extLst>
            <a:ext uri="{FF2B5EF4-FFF2-40B4-BE49-F238E27FC236}">
              <a16:creationId xmlns:a16="http://schemas.microsoft.com/office/drawing/2014/main" id="{00000000-0008-0000-0400-000094000000}"/>
            </a:ext>
          </a:extLst>
        </xdr:cNvPr>
        <xdr:cNvSpPr/>
      </xdr:nvSpPr>
      <xdr:spPr>
        <a:xfrm>
          <a:off x="14732000" y="320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19</xdr:row>
      <xdr:rowOff>29227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328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7620</xdr:rowOff>
    </xdr:from>
    <xdr:to>
      <xdr:col>20</xdr:col>
      <xdr:colOff>209550</xdr:colOff>
      <xdr:row>18</xdr:row>
      <xdr:rowOff>109220</xdr:rowOff>
    </xdr:to>
    <xdr:sp macro="" textlink="">
      <xdr:nvSpPr>
        <xdr:cNvPr id="150" name="円/楕円 149">
          <a:extLst>
            <a:ext uri="{FF2B5EF4-FFF2-40B4-BE49-F238E27FC236}">
              <a16:creationId xmlns:a16="http://schemas.microsoft.com/office/drawing/2014/main" id="{00000000-0008-0000-0400-000096000000}"/>
            </a:ext>
          </a:extLst>
        </xdr:cNvPr>
        <xdr:cNvSpPr/>
      </xdr:nvSpPr>
      <xdr:spPr>
        <a:xfrm>
          <a:off x="138430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93997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318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133350</xdr:rowOff>
    </xdr:from>
    <xdr:to>
      <xdr:col>19</xdr:col>
      <xdr:colOff>6350</xdr:colOff>
      <xdr:row>18</xdr:row>
      <xdr:rowOff>63500</xdr:rowOff>
    </xdr:to>
    <xdr:sp macro="" textlink="">
      <xdr:nvSpPr>
        <xdr:cNvPr id="152" name="円/楕円 151">
          <a:extLst>
            <a:ext uri="{FF2B5EF4-FFF2-40B4-BE49-F238E27FC236}">
              <a16:creationId xmlns:a16="http://schemas.microsoft.com/office/drawing/2014/main" id="{00000000-0008-0000-0400-000098000000}"/>
            </a:ext>
          </a:extLst>
        </xdr:cNvPr>
        <xdr:cNvSpPr/>
      </xdr:nvSpPr>
      <xdr:spPr>
        <a:xfrm>
          <a:off x="12954000" y="304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48277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313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高齢者人口が少ないことなどから，類似団体平均を</a:t>
          </a:r>
          <a:r>
            <a:rPr kumimoji="1" lang="en-US" altLang="ja-JP" sz="1300">
              <a:solidFill>
                <a:srgbClr val="FF0000"/>
              </a:solidFill>
              <a:latin typeface="ＭＳ Ｐゴシック"/>
            </a:rPr>
            <a:t>0.6</a:t>
          </a:r>
          <a:r>
            <a:rPr kumimoji="1" lang="ja-JP" altLang="en-US" sz="1300">
              <a:solidFill>
                <a:srgbClr val="FF0000"/>
              </a:solidFill>
              <a:latin typeface="ＭＳ Ｐゴシック"/>
            </a:rPr>
            <a:t>ポイント</a:t>
          </a:r>
          <a:r>
            <a:rPr kumimoji="1" lang="ja-JP" altLang="en-US" sz="1300">
              <a:latin typeface="ＭＳ Ｐゴシック"/>
            </a:rPr>
            <a:t>下回る</a:t>
          </a:r>
          <a:r>
            <a:rPr kumimoji="1" lang="en-US" altLang="ja-JP" sz="1300">
              <a:latin typeface="ＭＳ Ｐゴシック"/>
            </a:rPr>
            <a:t>9.5</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子育て関連を柱とした福祉施策を市の重点施策としているため扶助費は増加傾向にあるが，事務事業の徹底した見直しなど事業内容の検証や</a:t>
          </a:r>
          <a:r>
            <a:rPr kumimoji="1" lang="ja-JP" altLang="en-US" sz="1300">
              <a:solidFill>
                <a:srgbClr val="0070C0"/>
              </a:solidFill>
              <a:latin typeface="ＭＳ Ｐゴシック"/>
            </a:rPr>
            <a:t>受益者負担の見直しを</a:t>
          </a:r>
          <a:r>
            <a:rPr kumimoji="1" lang="ja-JP" altLang="en-US" sz="1300">
              <a:latin typeface="ＭＳ Ｐゴシック"/>
            </a:rPr>
            <a:t>行い，</a:t>
          </a:r>
          <a:r>
            <a:rPr kumimoji="1" lang="ja-JP" altLang="en-US" sz="1300">
              <a:solidFill>
                <a:srgbClr val="FF0000"/>
              </a:solidFill>
              <a:latin typeface="ＭＳ Ｐゴシック"/>
            </a:rPr>
            <a:t>適正な執行に努める。</a:t>
          </a:r>
        </a:p>
      </xdr:txBody>
    </xdr:sp>
    <xdr:clientData/>
  </xdr:twoCellAnchor>
  <xdr:oneCellAnchor>
    <xdr:from>
      <xdr:col>1</xdr:col>
      <xdr:colOff>28575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96520</xdr:rowOff>
    </xdr:from>
    <xdr:to>
      <xdr:col>7</xdr:col>
      <xdr:colOff>15875</xdr:colOff>
      <xdr:row>54</xdr:row>
      <xdr:rowOff>165100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35482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132097</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39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a:extLst>
            <a:ext uri="{FF2B5EF4-FFF2-40B4-BE49-F238E27FC236}">
              <a16:creationId xmlns:a16="http://schemas.microsoft.com/office/drawing/2014/main" id="{00000000-0008-0000-0400-0000BC000000}"/>
            </a:ext>
          </a:extLst>
        </xdr:cNvPr>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50800</xdr:rowOff>
    </xdr:from>
    <xdr:to>
      <xdr:col>5</xdr:col>
      <xdr:colOff>549275</xdr:colOff>
      <xdr:row>54</xdr:row>
      <xdr:rowOff>96520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3091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a:extLst>
            <a:ext uri="{FF2B5EF4-FFF2-40B4-BE49-F238E27FC236}">
              <a16:creationId xmlns:a16="http://schemas.microsoft.com/office/drawing/2014/main" id="{00000000-0008-0000-0400-0000BE000000}"/>
            </a:ext>
          </a:extLst>
        </xdr:cNvPr>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44467</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474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43180</xdr:rowOff>
    </xdr:from>
    <xdr:to>
      <xdr:col>4</xdr:col>
      <xdr:colOff>346075</xdr:colOff>
      <xdr:row>54</xdr:row>
      <xdr:rowOff>50800</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93014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a:extLst>
            <a:ext uri="{FF2B5EF4-FFF2-40B4-BE49-F238E27FC236}">
              <a16:creationId xmlns:a16="http://schemas.microsoft.com/office/drawing/2014/main" id="{00000000-0008-0000-0400-0000C1000000}"/>
            </a:ext>
          </a:extLst>
        </xdr:cNvPr>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29227</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54</xdr:row>
      <xdr:rowOff>43180</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1320800" y="92710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a:extLst>
            <a:ext uri="{FF2B5EF4-FFF2-40B4-BE49-F238E27FC236}">
              <a16:creationId xmlns:a16="http://schemas.microsoft.com/office/drawing/2014/main" id="{00000000-0008-0000-0400-0000C4000000}"/>
            </a:ext>
          </a:extLst>
        </xdr:cNvPr>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34290</xdr:rowOff>
    </xdr:from>
    <xdr:to>
      <xdr:col>1</xdr:col>
      <xdr:colOff>676275</xdr:colOff>
      <xdr:row>55</xdr:row>
      <xdr:rowOff>135890</xdr:rowOff>
    </xdr:to>
    <xdr:sp macro="" textlink="">
      <xdr:nvSpPr>
        <xdr:cNvPr id="198" name="フローチャート : 判断 197">
          <a:extLst>
            <a:ext uri="{FF2B5EF4-FFF2-40B4-BE49-F238E27FC236}">
              <a16:creationId xmlns:a16="http://schemas.microsoft.com/office/drawing/2014/main" id="{00000000-0008-0000-0400-0000C6000000}"/>
            </a:ext>
          </a:extLst>
        </xdr:cNvPr>
        <xdr:cNvSpPr/>
      </xdr:nvSpPr>
      <xdr:spPr>
        <a:xfrm>
          <a:off x="1270000" y="946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120667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55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114300</xdr:rowOff>
    </xdr:from>
    <xdr:to>
      <xdr:col>7</xdr:col>
      <xdr:colOff>66675</xdr:colOff>
      <xdr:row>55</xdr:row>
      <xdr:rowOff>44450</xdr:rowOff>
    </xdr:to>
    <xdr:sp macro="" textlink="">
      <xdr:nvSpPr>
        <xdr:cNvPr id="205" name="円/楕円 204">
          <a:extLst>
            <a:ext uri="{FF2B5EF4-FFF2-40B4-BE49-F238E27FC236}">
              <a16:creationId xmlns:a16="http://schemas.microsoft.com/office/drawing/2014/main" id="{00000000-0008-0000-0400-0000CD000000}"/>
            </a:ext>
          </a:extLst>
        </xdr:cNvPr>
        <xdr:cNvSpPr/>
      </xdr:nvSpPr>
      <xdr:spPr>
        <a:xfrm>
          <a:off x="47752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130827</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45720</xdr:rowOff>
    </xdr:from>
    <xdr:to>
      <xdr:col>5</xdr:col>
      <xdr:colOff>600075</xdr:colOff>
      <xdr:row>54</xdr:row>
      <xdr:rowOff>147320</xdr:rowOff>
    </xdr:to>
    <xdr:sp macro="" textlink="">
      <xdr:nvSpPr>
        <xdr:cNvPr id="207" name="円/楕円 206">
          <a:extLst>
            <a:ext uri="{FF2B5EF4-FFF2-40B4-BE49-F238E27FC236}">
              <a16:creationId xmlns:a16="http://schemas.microsoft.com/office/drawing/2014/main" id="{00000000-0008-0000-0400-0000CF000000}"/>
            </a:ext>
          </a:extLst>
        </xdr:cNvPr>
        <xdr:cNvSpPr/>
      </xdr:nvSpPr>
      <xdr:spPr>
        <a:xfrm>
          <a:off x="3937000" y="930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157497</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072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0</xdr:rowOff>
    </xdr:from>
    <xdr:to>
      <xdr:col>4</xdr:col>
      <xdr:colOff>396875</xdr:colOff>
      <xdr:row>54</xdr:row>
      <xdr:rowOff>101600</xdr:rowOff>
    </xdr:to>
    <xdr:sp macro="" textlink="">
      <xdr:nvSpPr>
        <xdr:cNvPr id="209" name="円/楕円 208">
          <a:extLst>
            <a:ext uri="{FF2B5EF4-FFF2-40B4-BE49-F238E27FC236}">
              <a16:creationId xmlns:a16="http://schemas.microsoft.com/office/drawing/2014/main" id="{00000000-0008-0000-0400-0000D1000000}"/>
            </a:ext>
          </a:extLst>
        </xdr:cNvPr>
        <xdr:cNvSpPr/>
      </xdr:nvSpPr>
      <xdr:spPr>
        <a:xfrm>
          <a:off x="3048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111777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163830</xdr:rowOff>
    </xdr:from>
    <xdr:to>
      <xdr:col>3</xdr:col>
      <xdr:colOff>193675</xdr:colOff>
      <xdr:row>54</xdr:row>
      <xdr:rowOff>93980</xdr:rowOff>
    </xdr:to>
    <xdr:sp macro="" textlink="">
      <xdr:nvSpPr>
        <xdr:cNvPr id="211" name="円/楕円 210">
          <a:extLst>
            <a:ext uri="{FF2B5EF4-FFF2-40B4-BE49-F238E27FC236}">
              <a16:creationId xmlns:a16="http://schemas.microsoft.com/office/drawing/2014/main" id="{00000000-0008-0000-0400-0000D3000000}"/>
            </a:ext>
          </a:extLst>
        </xdr:cNvPr>
        <xdr:cNvSpPr/>
      </xdr:nvSpPr>
      <xdr:spPr>
        <a:xfrm>
          <a:off x="2159000" y="925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104157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01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13" name="円/楕円 212">
          <a:extLst>
            <a:ext uri="{FF2B5EF4-FFF2-40B4-BE49-F238E27FC236}">
              <a16:creationId xmlns:a16="http://schemas.microsoft.com/office/drawing/2014/main" id="{00000000-0008-0000-0400-0000D5000000}"/>
            </a:ext>
          </a:extLst>
        </xdr:cNvPr>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73677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公共下水道事業を法適で行っているため繰出金が補助費等に計上されていることもあるが，類似団体と比較し公営企業や事業会計に対する繰出金が少ないことから，類似団体平均を</a:t>
          </a:r>
          <a:r>
            <a:rPr kumimoji="1" lang="en-US" altLang="ja-JP" sz="1300">
              <a:solidFill>
                <a:srgbClr val="FF0000"/>
              </a:solidFill>
              <a:latin typeface="ＭＳ Ｐゴシック"/>
            </a:rPr>
            <a:t>4.4</a:t>
          </a:r>
          <a:r>
            <a:rPr kumimoji="1" lang="ja-JP" altLang="en-US" sz="1300">
              <a:solidFill>
                <a:srgbClr val="FF0000"/>
              </a:solidFill>
              <a:latin typeface="ＭＳ Ｐゴシック"/>
            </a:rPr>
            <a:t>ポイント</a:t>
          </a:r>
          <a:r>
            <a:rPr kumimoji="1" lang="ja-JP" altLang="en-US" sz="1300">
              <a:latin typeface="ＭＳ Ｐゴシック"/>
            </a:rPr>
            <a:t>下回る</a:t>
          </a:r>
          <a:r>
            <a:rPr kumimoji="1" lang="en-US" altLang="ja-JP" sz="1300">
              <a:latin typeface="ＭＳ Ｐゴシック"/>
            </a:rPr>
            <a:t>9.8</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今後も，特別会計の独立採算の原則に基づき適正な運営を行い，普通会計の負担額を減らすよう努める。</a:t>
          </a:r>
        </a:p>
      </xdr:txBody>
    </xdr:sp>
    <xdr:clientData/>
  </xdr:twoCellAnchor>
  <xdr:oneCellAnchor>
    <xdr:from>
      <xdr:col>18</xdr:col>
      <xdr:colOff>44450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a:extLst>
            <a:ext uri="{FF2B5EF4-FFF2-40B4-BE49-F238E27FC236}">
              <a16:creationId xmlns:a16="http://schemas.microsoft.com/office/drawing/2014/main" id="{00000000-0008-0000-0400-0000F1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a:extLst>
            <a:ext uri="{FF2B5EF4-FFF2-40B4-BE49-F238E27FC236}">
              <a16:creationId xmlns:a16="http://schemas.microsoft.com/office/drawing/2014/main" id="{00000000-0008-0000-0400-0000F3000000}"/>
            </a:ext>
          </a:extLst>
        </xdr:cNvPr>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a:extLst>
            <a:ext uri="{FF2B5EF4-FFF2-40B4-BE49-F238E27FC236}">
              <a16:creationId xmlns:a16="http://schemas.microsoft.com/office/drawing/2014/main" id="{00000000-0008-0000-0400-0000F5000000}"/>
            </a:ext>
          </a:extLst>
        </xdr:cNvPr>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5080</xdr:rowOff>
    </xdr:from>
    <xdr:to>
      <xdr:col>24</xdr:col>
      <xdr:colOff>31750</xdr:colOff>
      <xdr:row>55</xdr:row>
      <xdr:rowOff>16510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5671800" y="9263380"/>
          <a:ext cx="8382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a:extLst>
            <a:ext uri="{FF2B5EF4-FFF2-40B4-BE49-F238E27FC236}">
              <a16:creationId xmlns:a16="http://schemas.microsoft.com/office/drawing/2014/main" id="{00000000-0008-0000-0400-0000F8000000}"/>
            </a:ext>
          </a:extLst>
        </xdr:cNvPr>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a:extLst>
            <a:ext uri="{FF2B5EF4-FFF2-40B4-BE49-F238E27FC236}">
              <a16:creationId xmlns:a16="http://schemas.microsoft.com/office/drawing/2014/main" id="{00000000-0008-0000-0400-0000F9000000}"/>
            </a:ext>
          </a:extLst>
        </xdr:cNvPr>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161290</xdr:rowOff>
    </xdr:from>
    <xdr:to>
      <xdr:col>22</xdr:col>
      <xdr:colOff>565150</xdr:colOff>
      <xdr:row>54</xdr:row>
      <xdr:rowOff>5080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4782800" y="92481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a:extLst>
            <a:ext uri="{FF2B5EF4-FFF2-40B4-BE49-F238E27FC236}">
              <a16:creationId xmlns:a16="http://schemas.microsoft.com/office/drawing/2014/main" id="{00000000-0008-0000-0400-0000FB000000}"/>
            </a:ext>
          </a:extLst>
        </xdr:cNvPr>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161290</xdr:rowOff>
    </xdr:from>
    <xdr:to>
      <xdr:col>21</xdr:col>
      <xdr:colOff>361950</xdr:colOff>
      <xdr:row>54</xdr:row>
      <xdr:rowOff>81280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3893800" y="92481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a:extLst>
            <a:ext uri="{FF2B5EF4-FFF2-40B4-BE49-F238E27FC236}">
              <a16:creationId xmlns:a16="http://schemas.microsoft.com/office/drawing/2014/main" id="{00000000-0008-0000-0400-0000FE000000}"/>
            </a:ext>
          </a:extLst>
        </xdr:cNvPr>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53</xdr:row>
      <xdr:rowOff>168910</xdr:rowOff>
    </xdr:from>
    <xdr:to>
      <xdr:col>20</xdr:col>
      <xdr:colOff>158750</xdr:colOff>
      <xdr:row>54</xdr:row>
      <xdr:rowOff>81280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3004800" y="92557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a:extLst>
            <a:ext uri="{FF2B5EF4-FFF2-40B4-BE49-F238E27FC236}">
              <a16:creationId xmlns:a16="http://schemas.microsoft.com/office/drawing/2014/main" id="{00000000-0008-0000-0400-000001010000}"/>
            </a:ext>
          </a:extLst>
        </xdr:cNvPr>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59" name="フローチャート : 判断 258">
          <a:extLst>
            <a:ext uri="{FF2B5EF4-FFF2-40B4-BE49-F238E27FC236}">
              <a16:creationId xmlns:a16="http://schemas.microsoft.com/office/drawing/2014/main" id="{00000000-0008-0000-0400-000003010000}"/>
            </a:ext>
          </a:extLst>
        </xdr:cNvPr>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137160</xdr:rowOff>
    </xdr:from>
    <xdr:to>
      <xdr:col>24</xdr:col>
      <xdr:colOff>82550</xdr:colOff>
      <xdr:row>55</xdr:row>
      <xdr:rowOff>67310</xdr:rowOff>
    </xdr:to>
    <xdr:sp macro="" textlink="">
      <xdr:nvSpPr>
        <xdr:cNvPr id="266" name="円/楕円 265">
          <a:extLst>
            <a:ext uri="{FF2B5EF4-FFF2-40B4-BE49-F238E27FC236}">
              <a16:creationId xmlns:a16="http://schemas.microsoft.com/office/drawing/2014/main" id="{00000000-0008-0000-0400-00000A010000}"/>
            </a:ext>
          </a:extLst>
        </xdr:cNvPr>
        <xdr:cNvSpPr/>
      </xdr:nvSpPr>
      <xdr:spPr>
        <a:xfrm>
          <a:off x="16459200" y="939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153687</xdr:rowOff>
    </xdr:from>
    <xdr:ext cx="762000" cy="259045"/>
    <xdr:sp macro="" textlink="">
      <xdr:nvSpPr>
        <xdr:cNvPr id="267" name="その他該当値テキスト">
          <a:extLst>
            <a:ext uri="{FF2B5EF4-FFF2-40B4-BE49-F238E27FC236}">
              <a16:creationId xmlns:a16="http://schemas.microsoft.com/office/drawing/2014/main" id="{00000000-0008-0000-0400-00000B010000}"/>
            </a:ext>
          </a:extLst>
        </xdr:cNvPr>
        <xdr:cNvSpPr txBox="1"/>
      </xdr:nvSpPr>
      <xdr:spPr>
        <a:xfrm>
          <a:off x="165989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22</xdr:col>
      <xdr:colOff>514350</xdr:colOff>
      <xdr:row>53</xdr:row>
      <xdr:rowOff>125730</xdr:rowOff>
    </xdr:from>
    <xdr:to>
      <xdr:col>22</xdr:col>
      <xdr:colOff>615950</xdr:colOff>
      <xdr:row>54</xdr:row>
      <xdr:rowOff>55880</xdr:rowOff>
    </xdr:to>
    <xdr:sp macro="" textlink="">
      <xdr:nvSpPr>
        <xdr:cNvPr id="268" name="円/楕円 267">
          <a:extLst>
            <a:ext uri="{FF2B5EF4-FFF2-40B4-BE49-F238E27FC236}">
              <a16:creationId xmlns:a16="http://schemas.microsoft.com/office/drawing/2014/main" id="{00000000-0008-0000-0400-00000C010000}"/>
            </a:ext>
          </a:extLst>
        </xdr:cNvPr>
        <xdr:cNvSpPr/>
      </xdr:nvSpPr>
      <xdr:spPr>
        <a:xfrm>
          <a:off x="15621000" y="921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66057</xdr:rowOff>
    </xdr:from>
    <xdr:ext cx="7366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5290800" y="8981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110490</xdr:rowOff>
    </xdr:from>
    <xdr:to>
      <xdr:col>21</xdr:col>
      <xdr:colOff>412750</xdr:colOff>
      <xdr:row>54</xdr:row>
      <xdr:rowOff>40640</xdr:rowOff>
    </xdr:to>
    <xdr:sp macro="" textlink="">
      <xdr:nvSpPr>
        <xdr:cNvPr id="270" name="円/楕円 269">
          <a:extLst>
            <a:ext uri="{FF2B5EF4-FFF2-40B4-BE49-F238E27FC236}">
              <a16:creationId xmlns:a16="http://schemas.microsoft.com/office/drawing/2014/main" id="{00000000-0008-0000-0400-00000E010000}"/>
            </a:ext>
          </a:extLst>
        </xdr:cNvPr>
        <xdr:cNvSpPr/>
      </xdr:nvSpPr>
      <xdr:spPr>
        <a:xfrm>
          <a:off x="14732000" y="919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50817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4401800" y="896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30480</xdr:rowOff>
    </xdr:from>
    <xdr:to>
      <xdr:col>20</xdr:col>
      <xdr:colOff>209550</xdr:colOff>
      <xdr:row>54</xdr:row>
      <xdr:rowOff>132080</xdr:rowOff>
    </xdr:to>
    <xdr:sp macro="" textlink="">
      <xdr:nvSpPr>
        <xdr:cNvPr id="272" name="円/楕円 271">
          <a:extLst>
            <a:ext uri="{FF2B5EF4-FFF2-40B4-BE49-F238E27FC236}">
              <a16:creationId xmlns:a16="http://schemas.microsoft.com/office/drawing/2014/main" id="{00000000-0008-0000-0400-000010010000}"/>
            </a:ext>
          </a:extLst>
        </xdr:cNvPr>
        <xdr:cNvSpPr/>
      </xdr:nvSpPr>
      <xdr:spPr>
        <a:xfrm>
          <a:off x="13843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142257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3512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118110</xdr:rowOff>
    </xdr:from>
    <xdr:to>
      <xdr:col>19</xdr:col>
      <xdr:colOff>6350</xdr:colOff>
      <xdr:row>54</xdr:row>
      <xdr:rowOff>48260</xdr:rowOff>
    </xdr:to>
    <xdr:sp macro="" textlink="">
      <xdr:nvSpPr>
        <xdr:cNvPr id="274" name="円/楕円 273">
          <a:extLst>
            <a:ext uri="{FF2B5EF4-FFF2-40B4-BE49-F238E27FC236}">
              <a16:creationId xmlns:a16="http://schemas.microsoft.com/office/drawing/2014/main" id="{00000000-0008-0000-0400-000012010000}"/>
            </a:ext>
          </a:extLst>
        </xdr:cNvPr>
        <xdr:cNvSpPr/>
      </xdr:nvSpPr>
      <xdr:spPr>
        <a:xfrm>
          <a:off x="12954000" y="9204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58437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2623800" y="897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ごみ処理業務や消防業務を一部事務組合で行っているため負担金が大きく，類似団体平均を</a:t>
          </a:r>
          <a:r>
            <a:rPr kumimoji="1" lang="en-US" altLang="ja-JP" sz="1300">
              <a:solidFill>
                <a:srgbClr val="FF0000"/>
              </a:solidFill>
              <a:latin typeface="ＭＳ Ｐゴシック"/>
            </a:rPr>
            <a:t>4.1</a:t>
          </a:r>
          <a:r>
            <a:rPr kumimoji="1" lang="ja-JP" altLang="en-US" sz="1300">
              <a:solidFill>
                <a:srgbClr val="FF0000"/>
              </a:solidFill>
              <a:latin typeface="ＭＳ Ｐゴシック"/>
            </a:rPr>
            <a:t>ポイント</a:t>
          </a:r>
          <a:r>
            <a:rPr kumimoji="1" lang="ja-JP" altLang="en-US" sz="1300">
              <a:latin typeface="ＭＳ Ｐゴシック"/>
            </a:rPr>
            <a:t>上回る</a:t>
          </a:r>
          <a:r>
            <a:rPr kumimoji="1" lang="en-US" altLang="ja-JP" sz="1300">
              <a:latin typeface="ＭＳ Ｐゴシック"/>
            </a:rPr>
            <a:t>14.4</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今後，ごみ処理施設の建替えによる起債の償還が始まるため負担金増加が見込まれるが，一部事務組合経費の精査などで補助費等の抑制に努める。</a:t>
          </a:r>
        </a:p>
      </xdr:txBody>
    </xdr:sp>
    <xdr:clientData/>
  </xdr:twoCellAnchor>
  <xdr:oneCellAnchor>
    <xdr:from>
      <xdr:col>18</xdr:col>
      <xdr:colOff>44450</xdr:colOff>
      <xdr:row>29</xdr:row>
      <xdr:rowOff>107950</xdr:rowOff>
    </xdr:from>
    <xdr:ext cx="298543" cy="225703"/>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a:extLst>
            <a:ext uri="{FF2B5EF4-FFF2-40B4-BE49-F238E27FC236}">
              <a16:creationId xmlns:a16="http://schemas.microsoft.com/office/drawing/2014/main" id="{00000000-0008-0000-0400-00002B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a:extLst>
            <a:ext uri="{FF2B5EF4-FFF2-40B4-BE49-F238E27FC236}">
              <a16:creationId xmlns:a16="http://schemas.microsoft.com/office/drawing/2014/main" id="{00000000-0008-0000-0400-00002D010000}"/>
            </a:ext>
          </a:extLst>
        </xdr:cNvPr>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a:extLst>
            <a:ext uri="{FF2B5EF4-FFF2-40B4-BE49-F238E27FC236}">
              <a16:creationId xmlns:a16="http://schemas.microsoft.com/office/drawing/2014/main" id="{00000000-0008-0000-0400-00002F010000}"/>
            </a:ext>
          </a:extLst>
        </xdr:cNvPr>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1270</xdr:rowOff>
    </xdr:from>
    <xdr:to>
      <xdr:col>24</xdr:col>
      <xdr:colOff>31750</xdr:colOff>
      <xdr:row>37</xdr:row>
      <xdr:rowOff>42418</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5671800" y="634492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6" name="補助費等平均値テキスト">
          <a:extLst>
            <a:ext uri="{FF2B5EF4-FFF2-40B4-BE49-F238E27FC236}">
              <a16:creationId xmlns:a16="http://schemas.microsoft.com/office/drawing/2014/main" id="{00000000-0008-0000-0400-000032010000}"/>
            </a:ext>
          </a:extLst>
        </xdr:cNvPr>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a:extLst>
            <a:ext uri="{FF2B5EF4-FFF2-40B4-BE49-F238E27FC236}">
              <a16:creationId xmlns:a16="http://schemas.microsoft.com/office/drawing/2014/main" id="{00000000-0008-0000-0400-000033010000}"/>
            </a:ext>
          </a:extLst>
        </xdr:cNvPr>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1270</xdr:rowOff>
    </xdr:from>
    <xdr:to>
      <xdr:col>22</xdr:col>
      <xdr:colOff>565150</xdr:colOff>
      <xdr:row>37</xdr:row>
      <xdr:rowOff>28702</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flipV="1">
          <a:off x="14782800" y="634492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a:extLst>
            <a:ext uri="{FF2B5EF4-FFF2-40B4-BE49-F238E27FC236}">
              <a16:creationId xmlns:a16="http://schemas.microsoft.com/office/drawing/2014/main" id="{00000000-0008-0000-0400-000035010000}"/>
            </a:ext>
          </a:extLst>
        </xdr:cNvPr>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87393</xdr:rowOff>
    </xdr:from>
    <xdr:ext cx="7366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28702</xdr:rowOff>
    </xdr:from>
    <xdr:to>
      <xdr:col>21</xdr:col>
      <xdr:colOff>361950</xdr:colOff>
      <xdr:row>37</xdr:row>
      <xdr:rowOff>92710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893800" y="637235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a:extLst>
            <a:ext uri="{FF2B5EF4-FFF2-40B4-BE49-F238E27FC236}">
              <a16:creationId xmlns:a16="http://schemas.microsoft.com/office/drawing/2014/main" id="{00000000-0008-0000-0400-000038010000}"/>
            </a:ext>
          </a:extLst>
        </xdr:cNvPr>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91965</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92710</xdr:rowOff>
    </xdr:from>
    <xdr:to>
      <xdr:col>20</xdr:col>
      <xdr:colOff>158750</xdr:colOff>
      <xdr:row>37</xdr:row>
      <xdr:rowOff>143002</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3004800" y="643636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a:extLst>
            <a:ext uri="{FF2B5EF4-FFF2-40B4-BE49-F238E27FC236}">
              <a16:creationId xmlns:a16="http://schemas.microsoft.com/office/drawing/2014/main" id="{00000000-0008-0000-0400-00003B010000}"/>
            </a:ext>
          </a:extLst>
        </xdr:cNvPr>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7620</xdr:rowOff>
    </xdr:from>
    <xdr:to>
      <xdr:col>19</xdr:col>
      <xdr:colOff>6350</xdr:colOff>
      <xdr:row>36</xdr:row>
      <xdr:rowOff>109220</xdr:rowOff>
    </xdr:to>
    <xdr:sp macro="" textlink="">
      <xdr:nvSpPr>
        <xdr:cNvPr id="317" name="フローチャート : 判断 316">
          <a:extLst>
            <a:ext uri="{FF2B5EF4-FFF2-40B4-BE49-F238E27FC236}">
              <a16:creationId xmlns:a16="http://schemas.microsoft.com/office/drawing/2014/main" id="{00000000-0008-0000-0400-00003D010000}"/>
            </a:ext>
          </a:extLst>
        </xdr:cNvPr>
        <xdr:cNvSpPr/>
      </xdr:nvSpPr>
      <xdr:spPr>
        <a:xfrm>
          <a:off x="12954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119397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2623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324" name="円/楕円 323">
          <a:extLst>
            <a:ext uri="{FF2B5EF4-FFF2-40B4-BE49-F238E27FC236}">
              <a16:creationId xmlns:a16="http://schemas.microsoft.com/office/drawing/2014/main" id="{00000000-0008-0000-0400-000044010000}"/>
            </a:ext>
          </a:extLst>
        </xdr:cNvPr>
        <xdr:cNvSpPr/>
      </xdr:nvSpPr>
      <xdr:spPr>
        <a:xfrm>
          <a:off x="164592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135145</xdr:rowOff>
    </xdr:from>
    <xdr:ext cx="762000" cy="259045"/>
    <xdr:sp macro="" textlink="">
      <xdr:nvSpPr>
        <xdr:cNvPr id="325" name="補助費等該当値テキスト">
          <a:extLst>
            <a:ext uri="{FF2B5EF4-FFF2-40B4-BE49-F238E27FC236}">
              <a16:creationId xmlns:a16="http://schemas.microsoft.com/office/drawing/2014/main" id="{00000000-0008-0000-0400-000045010000}"/>
            </a:ext>
          </a:extLst>
        </xdr:cNvPr>
        <xdr:cNvSpPr txBox="1"/>
      </xdr:nvSpPr>
      <xdr:spPr>
        <a:xfrm>
          <a:off x="165989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121920</xdr:rowOff>
    </xdr:from>
    <xdr:to>
      <xdr:col>22</xdr:col>
      <xdr:colOff>615950</xdr:colOff>
      <xdr:row>37</xdr:row>
      <xdr:rowOff>52070</xdr:rowOff>
    </xdr:to>
    <xdr:sp macro="" textlink="">
      <xdr:nvSpPr>
        <xdr:cNvPr id="326" name="円/楕円 325">
          <a:extLst>
            <a:ext uri="{FF2B5EF4-FFF2-40B4-BE49-F238E27FC236}">
              <a16:creationId xmlns:a16="http://schemas.microsoft.com/office/drawing/2014/main" id="{00000000-0008-0000-0400-000046010000}"/>
            </a:ext>
          </a:extLst>
        </xdr:cNvPr>
        <xdr:cNvSpPr/>
      </xdr:nvSpPr>
      <xdr:spPr>
        <a:xfrm>
          <a:off x="15621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36847</xdr:rowOff>
    </xdr:from>
    <xdr:ext cx="7366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5290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149352</xdr:rowOff>
    </xdr:from>
    <xdr:to>
      <xdr:col>21</xdr:col>
      <xdr:colOff>412750</xdr:colOff>
      <xdr:row>37</xdr:row>
      <xdr:rowOff>79502</xdr:rowOff>
    </xdr:to>
    <xdr:sp macro="" textlink="">
      <xdr:nvSpPr>
        <xdr:cNvPr id="328" name="円/楕円 327">
          <a:extLst>
            <a:ext uri="{FF2B5EF4-FFF2-40B4-BE49-F238E27FC236}">
              <a16:creationId xmlns:a16="http://schemas.microsoft.com/office/drawing/2014/main" id="{00000000-0008-0000-0400-000048010000}"/>
            </a:ext>
          </a:extLst>
        </xdr:cNvPr>
        <xdr:cNvSpPr/>
      </xdr:nvSpPr>
      <xdr:spPr>
        <a:xfrm>
          <a:off x="14732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41910</xdr:rowOff>
    </xdr:from>
    <xdr:to>
      <xdr:col>20</xdr:col>
      <xdr:colOff>209550</xdr:colOff>
      <xdr:row>37</xdr:row>
      <xdr:rowOff>143510</xdr:rowOff>
    </xdr:to>
    <xdr:sp macro="" textlink="">
      <xdr:nvSpPr>
        <xdr:cNvPr id="330" name="円/楕円 329">
          <a:extLst>
            <a:ext uri="{FF2B5EF4-FFF2-40B4-BE49-F238E27FC236}">
              <a16:creationId xmlns:a16="http://schemas.microsoft.com/office/drawing/2014/main" id="{00000000-0008-0000-0400-00004A010000}"/>
            </a:ext>
          </a:extLst>
        </xdr:cNvPr>
        <xdr:cNvSpPr/>
      </xdr:nvSpPr>
      <xdr:spPr>
        <a:xfrm>
          <a:off x="13843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128287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3512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92202</xdr:rowOff>
    </xdr:from>
    <xdr:to>
      <xdr:col>19</xdr:col>
      <xdr:colOff>6350</xdr:colOff>
      <xdr:row>38</xdr:row>
      <xdr:rowOff>22352</xdr:rowOff>
    </xdr:to>
    <xdr:sp macro="" textlink="">
      <xdr:nvSpPr>
        <xdr:cNvPr id="332" name="円/楕円 331">
          <a:extLst>
            <a:ext uri="{FF2B5EF4-FFF2-40B4-BE49-F238E27FC236}">
              <a16:creationId xmlns:a16="http://schemas.microsoft.com/office/drawing/2014/main" id="{00000000-0008-0000-0400-00004C010000}"/>
            </a:ext>
          </a:extLst>
        </xdr:cNvPr>
        <xdr:cNvSpPr/>
      </xdr:nvSpPr>
      <xdr:spPr>
        <a:xfrm>
          <a:off x="12954000" y="643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7129</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2623800" y="6522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起債抑制により減少傾向にあり，類似団体平均</a:t>
          </a:r>
          <a:r>
            <a:rPr kumimoji="1" lang="ja-JP" altLang="en-US" sz="1300">
              <a:solidFill>
                <a:srgbClr val="FF0000"/>
              </a:solidFill>
              <a:latin typeface="ＭＳ Ｐゴシック"/>
            </a:rPr>
            <a:t>を</a:t>
          </a:r>
          <a:r>
            <a:rPr kumimoji="1" lang="en-US" altLang="ja-JP" sz="1300">
              <a:solidFill>
                <a:srgbClr val="FF0000"/>
              </a:solidFill>
              <a:latin typeface="ＭＳ Ｐゴシック"/>
            </a:rPr>
            <a:t>3.6</a:t>
          </a:r>
          <a:r>
            <a:rPr kumimoji="1" lang="ja-JP" altLang="en-US" sz="1300">
              <a:solidFill>
                <a:srgbClr val="FF0000"/>
              </a:solidFill>
              <a:latin typeface="ＭＳ Ｐゴシック"/>
            </a:rPr>
            <a:t>ポイント</a:t>
          </a:r>
          <a:r>
            <a:rPr kumimoji="1" lang="ja-JP" altLang="en-US" sz="1300">
              <a:latin typeface="ＭＳ Ｐゴシック"/>
            </a:rPr>
            <a:t>下回る</a:t>
          </a:r>
          <a:r>
            <a:rPr kumimoji="1" lang="en-US" altLang="ja-JP" sz="1300">
              <a:latin typeface="ＭＳ Ｐゴシック"/>
            </a:rPr>
            <a:t>13.9</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今後，学校教育施設の大規模修繕等による起債が見込まれるが，引き続きプライマリーバランスを考慮し，借入の抑制に努める。</a:t>
          </a:r>
        </a:p>
      </xdr:txBody>
    </xdr:sp>
    <xdr:clientData/>
  </xdr:twoCellAnchor>
  <xdr:oneCellAnchor>
    <xdr:from>
      <xdr:col>1</xdr:col>
      <xdr:colOff>28575</xdr:colOff>
      <xdr:row>69</xdr:row>
      <xdr:rowOff>107950</xdr:rowOff>
    </xdr:from>
    <xdr:ext cx="298543" cy="225703"/>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a:extLst>
            <a:ext uri="{FF2B5EF4-FFF2-40B4-BE49-F238E27FC236}">
              <a16:creationId xmlns:a16="http://schemas.microsoft.com/office/drawing/2014/main" id="{00000000-0008-0000-0400-000065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a:extLst>
            <a:ext uri="{FF2B5EF4-FFF2-40B4-BE49-F238E27FC236}">
              <a16:creationId xmlns:a16="http://schemas.microsoft.com/office/drawing/2014/main" id="{00000000-0008-0000-0400-000067010000}"/>
            </a:ext>
          </a:extLst>
        </xdr:cNvPr>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a:extLst>
            <a:ext uri="{FF2B5EF4-FFF2-40B4-BE49-F238E27FC236}">
              <a16:creationId xmlns:a16="http://schemas.microsoft.com/office/drawing/2014/main" id="{00000000-0008-0000-0400-000069010000}"/>
            </a:ext>
          </a:extLst>
        </xdr:cNvPr>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19558</xdr:rowOff>
    </xdr:from>
    <xdr:to>
      <xdr:col>7</xdr:col>
      <xdr:colOff>15875</xdr:colOff>
      <xdr:row>77</xdr:row>
      <xdr:rowOff>51563</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3987800" y="13221208"/>
          <a:ext cx="8382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105427</xdr:rowOff>
    </xdr:from>
    <xdr:ext cx="762000" cy="259045"/>
    <xdr:sp macro="" textlink="">
      <xdr:nvSpPr>
        <xdr:cNvPr id="364" name="公債費平均値テキスト">
          <a:extLst>
            <a:ext uri="{FF2B5EF4-FFF2-40B4-BE49-F238E27FC236}">
              <a16:creationId xmlns:a16="http://schemas.microsoft.com/office/drawing/2014/main" id="{00000000-0008-0000-0400-00006C010000}"/>
            </a:ext>
          </a:extLst>
        </xdr:cNvPr>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a:extLst>
            <a:ext uri="{FF2B5EF4-FFF2-40B4-BE49-F238E27FC236}">
              <a16:creationId xmlns:a16="http://schemas.microsoft.com/office/drawing/2014/main" id="{00000000-0008-0000-0400-00006D010000}"/>
            </a:ext>
          </a:extLst>
        </xdr:cNvPr>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51563</xdr:rowOff>
    </xdr:from>
    <xdr:to>
      <xdr:col>5</xdr:col>
      <xdr:colOff>549275</xdr:colOff>
      <xdr:row>77</xdr:row>
      <xdr:rowOff>74422</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flipV="1">
          <a:off x="3098800" y="13253213"/>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a:extLst>
            <a:ext uri="{FF2B5EF4-FFF2-40B4-BE49-F238E27FC236}">
              <a16:creationId xmlns:a16="http://schemas.microsoft.com/office/drawing/2014/main" id="{00000000-0008-0000-0400-00006F010000}"/>
            </a:ext>
          </a:extLst>
        </xdr:cNvPr>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74422</xdr:rowOff>
    </xdr:from>
    <xdr:to>
      <xdr:col>4</xdr:col>
      <xdr:colOff>346075</xdr:colOff>
      <xdr:row>77</xdr:row>
      <xdr:rowOff>115570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flipV="1">
          <a:off x="2209800" y="1327607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a:extLst>
            <a:ext uri="{FF2B5EF4-FFF2-40B4-BE49-F238E27FC236}">
              <a16:creationId xmlns:a16="http://schemas.microsoft.com/office/drawing/2014/main" id="{00000000-0008-0000-0400-000072010000}"/>
            </a:ext>
          </a:extLst>
        </xdr:cNvPr>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61992</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2717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115570</xdr:rowOff>
    </xdr:from>
    <xdr:to>
      <xdr:col>3</xdr:col>
      <xdr:colOff>142875</xdr:colOff>
      <xdr:row>77</xdr:row>
      <xdr:rowOff>133858</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1320800" y="1331722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a:extLst>
            <a:ext uri="{FF2B5EF4-FFF2-40B4-BE49-F238E27FC236}">
              <a16:creationId xmlns:a16="http://schemas.microsoft.com/office/drawing/2014/main" id="{00000000-0008-0000-0400-000075010000}"/>
            </a:ext>
          </a:extLst>
        </xdr:cNvPr>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75709</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1828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124206</xdr:rowOff>
    </xdr:from>
    <xdr:to>
      <xdr:col>1</xdr:col>
      <xdr:colOff>676275</xdr:colOff>
      <xdr:row>78</xdr:row>
      <xdr:rowOff>54356</xdr:rowOff>
    </xdr:to>
    <xdr:sp macro="" textlink="">
      <xdr:nvSpPr>
        <xdr:cNvPr id="375" name="フローチャート : 判断 374">
          <a:extLst>
            <a:ext uri="{FF2B5EF4-FFF2-40B4-BE49-F238E27FC236}">
              <a16:creationId xmlns:a16="http://schemas.microsoft.com/office/drawing/2014/main" id="{00000000-0008-0000-0400-000077010000}"/>
            </a:ext>
          </a:extLst>
        </xdr:cNvPr>
        <xdr:cNvSpPr/>
      </xdr:nvSpPr>
      <xdr:spPr>
        <a:xfrm>
          <a:off x="12700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39133</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939800" y="13412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140208</xdr:rowOff>
    </xdr:from>
    <xdr:to>
      <xdr:col>7</xdr:col>
      <xdr:colOff>66675</xdr:colOff>
      <xdr:row>77</xdr:row>
      <xdr:rowOff>70358</xdr:rowOff>
    </xdr:to>
    <xdr:sp macro="" textlink="">
      <xdr:nvSpPr>
        <xdr:cNvPr id="382" name="円/楕円 381">
          <a:extLst>
            <a:ext uri="{FF2B5EF4-FFF2-40B4-BE49-F238E27FC236}">
              <a16:creationId xmlns:a16="http://schemas.microsoft.com/office/drawing/2014/main" id="{00000000-0008-0000-0400-00007E010000}"/>
            </a:ext>
          </a:extLst>
        </xdr:cNvPr>
        <xdr:cNvSpPr/>
      </xdr:nvSpPr>
      <xdr:spPr>
        <a:xfrm>
          <a:off x="47752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156735</xdr:rowOff>
    </xdr:from>
    <xdr:ext cx="762000" cy="259045"/>
    <xdr:sp macro="" textlink="">
      <xdr:nvSpPr>
        <xdr:cNvPr id="383" name="公債費該当値テキスト">
          <a:extLst>
            <a:ext uri="{FF2B5EF4-FFF2-40B4-BE49-F238E27FC236}">
              <a16:creationId xmlns:a16="http://schemas.microsoft.com/office/drawing/2014/main" id="{00000000-0008-0000-0400-00007F010000}"/>
            </a:ext>
          </a:extLst>
        </xdr:cNvPr>
        <xdr:cNvSpPr txBox="1"/>
      </xdr:nvSpPr>
      <xdr:spPr>
        <a:xfrm>
          <a:off x="4914900" y="13015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763</xdr:rowOff>
    </xdr:from>
    <xdr:to>
      <xdr:col>5</xdr:col>
      <xdr:colOff>600075</xdr:colOff>
      <xdr:row>77</xdr:row>
      <xdr:rowOff>102363</xdr:rowOff>
    </xdr:to>
    <xdr:sp macro="" textlink="">
      <xdr:nvSpPr>
        <xdr:cNvPr id="384" name="円/楕円 383">
          <a:extLst>
            <a:ext uri="{FF2B5EF4-FFF2-40B4-BE49-F238E27FC236}">
              <a16:creationId xmlns:a16="http://schemas.microsoft.com/office/drawing/2014/main" id="{00000000-0008-0000-0400-000080010000}"/>
            </a:ext>
          </a:extLst>
        </xdr:cNvPr>
        <xdr:cNvSpPr/>
      </xdr:nvSpPr>
      <xdr:spPr>
        <a:xfrm>
          <a:off x="3937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112540</xdr:rowOff>
    </xdr:from>
    <xdr:ext cx="7366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606800" y="12971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23622</xdr:rowOff>
    </xdr:from>
    <xdr:to>
      <xdr:col>4</xdr:col>
      <xdr:colOff>396875</xdr:colOff>
      <xdr:row>77</xdr:row>
      <xdr:rowOff>125222</xdr:rowOff>
    </xdr:to>
    <xdr:sp macro="" textlink="">
      <xdr:nvSpPr>
        <xdr:cNvPr id="386" name="円/楕円 385">
          <a:extLst>
            <a:ext uri="{FF2B5EF4-FFF2-40B4-BE49-F238E27FC236}">
              <a16:creationId xmlns:a16="http://schemas.microsoft.com/office/drawing/2014/main" id="{00000000-0008-0000-0400-000082010000}"/>
            </a:ext>
          </a:extLst>
        </xdr:cNvPr>
        <xdr:cNvSpPr/>
      </xdr:nvSpPr>
      <xdr:spPr>
        <a:xfrm>
          <a:off x="3048000" y="1322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135399</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2717800" y="1299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64770</xdr:rowOff>
    </xdr:from>
    <xdr:to>
      <xdr:col>3</xdr:col>
      <xdr:colOff>193675</xdr:colOff>
      <xdr:row>77</xdr:row>
      <xdr:rowOff>166370</xdr:rowOff>
    </xdr:to>
    <xdr:sp macro="" textlink="">
      <xdr:nvSpPr>
        <xdr:cNvPr id="388" name="円/楕円 387">
          <a:extLst>
            <a:ext uri="{FF2B5EF4-FFF2-40B4-BE49-F238E27FC236}">
              <a16:creationId xmlns:a16="http://schemas.microsoft.com/office/drawing/2014/main" id="{00000000-0008-0000-0400-000084010000}"/>
            </a:ext>
          </a:extLst>
        </xdr:cNvPr>
        <xdr:cNvSpPr/>
      </xdr:nvSpPr>
      <xdr:spPr>
        <a:xfrm>
          <a:off x="2159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5097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828800" y="1303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83058</xdr:rowOff>
    </xdr:from>
    <xdr:to>
      <xdr:col>1</xdr:col>
      <xdr:colOff>676275</xdr:colOff>
      <xdr:row>78</xdr:row>
      <xdr:rowOff>13208</xdr:rowOff>
    </xdr:to>
    <xdr:sp macro="" textlink="">
      <xdr:nvSpPr>
        <xdr:cNvPr id="390" name="円/楕円 389">
          <a:extLst>
            <a:ext uri="{FF2B5EF4-FFF2-40B4-BE49-F238E27FC236}">
              <a16:creationId xmlns:a16="http://schemas.microsoft.com/office/drawing/2014/main" id="{00000000-0008-0000-0400-000086010000}"/>
            </a:ext>
          </a:extLst>
        </xdr:cNvPr>
        <xdr:cNvSpPr/>
      </xdr:nvSpPr>
      <xdr:spPr>
        <a:xfrm>
          <a:off x="1270000" y="1328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23385</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939800" y="1305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solidFill>
                <a:srgbClr val="0070C0"/>
              </a:solidFill>
              <a:latin typeface="ＭＳ Ｐゴシック"/>
            </a:rPr>
            <a:t>指定管理者制度の導入や</a:t>
          </a:r>
          <a:r>
            <a:rPr kumimoji="1" lang="ja-JP" altLang="en-US" sz="1300">
              <a:solidFill>
                <a:srgbClr val="FF0000"/>
              </a:solidFill>
              <a:latin typeface="ＭＳ Ｐゴシック"/>
            </a:rPr>
            <a:t>民間委託等の推進により物件費の比率が高いことや，一部事務組合への負担金等の補助費等の比率が高いことにより，</a:t>
          </a:r>
          <a:r>
            <a:rPr kumimoji="1" lang="ja-JP" altLang="en-US" sz="1300">
              <a:latin typeface="ＭＳ Ｐゴシック"/>
            </a:rPr>
            <a:t>公債費以外全体の経常収支比率は類似団体平均を</a:t>
          </a:r>
          <a:r>
            <a:rPr kumimoji="1" lang="en-US" altLang="ja-JP" sz="1300">
              <a:solidFill>
                <a:srgbClr val="FF0000"/>
              </a:solidFill>
              <a:latin typeface="ＭＳ Ｐゴシック"/>
            </a:rPr>
            <a:t>4.2</a:t>
          </a:r>
          <a:r>
            <a:rPr kumimoji="1" lang="ja-JP" altLang="en-US" sz="1300">
              <a:solidFill>
                <a:srgbClr val="FF0000"/>
              </a:solidFill>
              <a:latin typeface="ＭＳ Ｐゴシック"/>
            </a:rPr>
            <a:t>ポイント</a:t>
          </a:r>
          <a:r>
            <a:rPr kumimoji="1" lang="ja-JP" altLang="en-US" sz="1300">
              <a:latin typeface="ＭＳ Ｐゴシック"/>
            </a:rPr>
            <a:t>上回る</a:t>
          </a:r>
          <a:r>
            <a:rPr kumimoji="1" lang="en-US" altLang="ja-JP" sz="1300">
              <a:latin typeface="ＭＳ Ｐゴシック"/>
            </a:rPr>
            <a:t>77.6</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事務事業の統廃合など徹底した見直しを行い，経常経費の削減に努める。</a:t>
          </a:r>
        </a:p>
      </xdr:txBody>
    </xdr:sp>
    <xdr:clientData/>
  </xdr:twoCellAnchor>
  <xdr:oneCellAnchor>
    <xdr:from>
      <xdr:col>18</xdr:col>
      <xdr:colOff>44450</xdr:colOff>
      <xdr:row>69</xdr:row>
      <xdr:rowOff>107950</xdr:rowOff>
    </xdr:from>
    <xdr:ext cx="298543" cy="225703"/>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a:extLst>
            <a:ext uri="{FF2B5EF4-FFF2-40B4-BE49-F238E27FC236}">
              <a16:creationId xmlns:a16="http://schemas.microsoft.com/office/drawing/2014/main" id="{00000000-0008-0000-0400-0000A2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a:extLst>
            <a:ext uri="{FF2B5EF4-FFF2-40B4-BE49-F238E27FC236}">
              <a16:creationId xmlns:a16="http://schemas.microsoft.com/office/drawing/2014/main" id="{00000000-0008-0000-0400-0000A4010000}"/>
            </a:ext>
          </a:extLst>
        </xdr:cNvPr>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a:extLst>
            <a:ext uri="{FF2B5EF4-FFF2-40B4-BE49-F238E27FC236}">
              <a16:creationId xmlns:a16="http://schemas.microsoft.com/office/drawing/2014/main" id="{00000000-0008-0000-0400-0000A6010000}"/>
            </a:ext>
          </a:extLst>
        </xdr:cNvPr>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115570</xdr:rowOff>
    </xdr:from>
    <xdr:to>
      <xdr:col>24</xdr:col>
      <xdr:colOff>31750</xdr:colOff>
      <xdr:row>76</xdr:row>
      <xdr:rowOff>149861</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5671800" y="12974320"/>
          <a:ext cx="838200" cy="205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127017</xdr:rowOff>
    </xdr:from>
    <xdr:ext cx="762000" cy="259045"/>
    <xdr:sp macro="" textlink="">
      <xdr:nvSpPr>
        <xdr:cNvPr id="425" name="公債費以外平均値テキスト">
          <a:extLst>
            <a:ext uri="{FF2B5EF4-FFF2-40B4-BE49-F238E27FC236}">
              <a16:creationId xmlns:a16="http://schemas.microsoft.com/office/drawing/2014/main" id="{00000000-0008-0000-0400-0000A9010000}"/>
            </a:ext>
          </a:extLst>
        </xdr:cNvPr>
        <xdr:cNvSpPr txBox="1"/>
      </xdr:nvSpPr>
      <xdr:spPr>
        <a:xfrm>
          <a:off x="16598900" y="12814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a:extLst>
            <a:ext uri="{FF2B5EF4-FFF2-40B4-BE49-F238E27FC236}">
              <a16:creationId xmlns:a16="http://schemas.microsoft.com/office/drawing/2014/main" id="{00000000-0008-0000-0400-0000AA010000}"/>
            </a:ext>
          </a:extLst>
        </xdr:cNvPr>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115570</xdr:rowOff>
    </xdr:from>
    <xdr:to>
      <xdr:col>22</xdr:col>
      <xdr:colOff>565150</xdr:colOff>
      <xdr:row>75</xdr:row>
      <xdr:rowOff>127000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4782800" y="129743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a:extLst>
            <a:ext uri="{FF2B5EF4-FFF2-40B4-BE49-F238E27FC236}">
              <a16:creationId xmlns:a16="http://schemas.microsoft.com/office/drawing/2014/main" id="{00000000-0008-0000-0400-0000AC010000}"/>
            </a:ext>
          </a:extLst>
        </xdr:cNvPr>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168927</xdr:rowOff>
    </xdr:from>
    <xdr:ext cx="7366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5290800" y="1268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127000</xdr:rowOff>
    </xdr:from>
    <xdr:to>
      <xdr:col>21</xdr:col>
      <xdr:colOff>361950</xdr:colOff>
      <xdr:row>76</xdr:row>
      <xdr:rowOff>35561</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3893800" y="12985750"/>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a:extLst>
            <a:ext uri="{FF2B5EF4-FFF2-40B4-BE49-F238E27FC236}">
              <a16:creationId xmlns:a16="http://schemas.microsoft.com/office/drawing/2014/main" id="{00000000-0008-0000-0400-0000AF010000}"/>
            </a:ext>
          </a:extLst>
        </xdr:cNvPr>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12717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4401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119380</xdr:rowOff>
    </xdr:from>
    <xdr:to>
      <xdr:col>20</xdr:col>
      <xdr:colOff>158750</xdr:colOff>
      <xdr:row>76</xdr:row>
      <xdr:rowOff>35561</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004800" y="12978130"/>
          <a:ext cx="8890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a:extLst>
            <a:ext uri="{FF2B5EF4-FFF2-40B4-BE49-F238E27FC236}">
              <a16:creationId xmlns:a16="http://schemas.microsoft.com/office/drawing/2014/main" id="{00000000-0008-0000-0400-0000B2010000}"/>
            </a:ext>
          </a:extLst>
        </xdr:cNvPr>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149877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3512800" y="1266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156211</xdr:rowOff>
    </xdr:from>
    <xdr:to>
      <xdr:col>19</xdr:col>
      <xdr:colOff>6350</xdr:colOff>
      <xdr:row>76</xdr:row>
      <xdr:rowOff>86361</xdr:rowOff>
    </xdr:to>
    <xdr:sp macro="" textlink="">
      <xdr:nvSpPr>
        <xdr:cNvPr id="436" name="フローチャート : 判断 435">
          <a:extLst>
            <a:ext uri="{FF2B5EF4-FFF2-40B4-BE49-F238E27FC236}">
              <a16:creationId xmlns:a16="http://schemas.microsoft.com/office/drawing/2014/main" id="{00000000-0008-0000-0400-0000B4010000}"/>
            </a:ext>
          </a:extLst>
        </xdr:cNvPr>
        <xdr:cNvSpPr/>
      </xdr:nvSpPr>
      <xdr:spPr>
        <a:xfrm>
          <a:off x="12954000" y="1301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71138</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26238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99061</xdr:rowOff>
    </xdr:from>
    <xdr:to>
      <xdr:col>24</xdr:col>
      <xdr:colOff>82550</xdr:colOff>
      <xdr:row>77</xdr:row>
      <xdr:rowOff>29211</xdr:rowOff>
    </xdr:to>
    <xdr:sp macro="" textlink="">
      <xdr:nvSpPr>
        <xdr:cNvPr id="443" name="円/楕円 442">
          <a:extLst>
            <a:ext uri="{FF2B5EF4-FFF2-40B4-BE49-F238E27FC236}">
              <a16:creationId xmlns:a16="http://schemas.microsoft.com/office/drawing/2014/main" id="{00000000-0008-0000-0400-0000BB010000}"/>
            </a:ext>
          </a:extLst>
        </xdr:cNvPr>
        <xdr:cNvSpPr/>
      </xdr:nvSpPr>
      <xdr:spPr>
        <a:xfrm>
          <a:off x="164592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71138</xdr:rowOff>
    </xdr:from>
    <xdr:ext cx="762000" cy="259045"/>
    <xdr:sp macro="" textlink="">
      <xdr:nvSpPr>
        <xdr:cNvPr id="444" name="公債費以外該当値テキスト">
          <a:extLst>
            <a:ext uri="{FF2B5EF4-FFF2-40B4-BE49-F238E27FC236}">
              <a16:creationId xmlns:a16="http://schemas.microsoft.com/office/drawing/2014/main" id="{00000000-0008-0000-0400-0000BC010000}"/>
            </a:ext>
          </a:extLst>
        </xdr:cNvPr>
        <xdr:cNvSpPr txBox="1"/>
      </xdr:nvSpPr>
      <xdr:spPr>
        <a:xfrm>
          <a:off x="165989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64770</xdr:rowOff>
    </xdr:from>
    <xdr:to>
      <xdr:col>22</xdr:col>
      <xdr:colOff>615950</xdr:colOff>
      <xdr:row>75</xdr:row>
      <xdr:rowOff>166370</xdr:rowOff>
    </xdr:to>
    <xdr:sp macro="" textlink="">
      <xdr:nvSpPr>
        <xdr:cNvPr id="445" name="円/楕円 444">
          <a:extLst>
            <a:ext uri="{FF2B5EF4-FFF2-40B4-BE49-F238E27FC236}">
              <a16:creationId xmlns:a16="http://schemas.microsoft.com/office/drawing/2014/main" id="{00000000-0008-0000-0400-0000BD010000}"/>
            </a:ext>
          </a:extLst>
        </xdr:cNvPr>
        <xdr:cNvSpPr/>
      </xdr:nvSpPr>
      <xdr:spPr>
        <a:xfrm>
          <a:off x="15621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151147</xdr:rowOff>
    </xdr:from>
    <xdr:ext cx="7366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290800" y="13009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76200</xdr:rowOff>
    </xdr:from>
    <xdr:to>
      <xdr:col>21</xdr:col>
      <xdr:colOff>412750</xdr:colOff>
      <xdr:row>76</xdr:row>
      <xdr:rowOff>6350</xdr:rowOff>
    </xdr:to>
    <xdr:sp macro="" textlink="">
      <xdr:nvSpPr>
        <xdr:cNvPr id="447" name="円/楕円 446">
          <a:extLst>
            <a:ext uri="{FF2B5EF4-FFF2-40B4-BE49-F238E27FC236}">
              <a16:creationId xmlns:a16="http://schemas.microsoft.com/office/drawing/2014/main" id="{00000000-0008-0000-0400-0000BF010000}"/>
            </a:ext>
          </a:extLst>
        </xdr:cNvPr>
        <xdr:cNvSpPr/>
      </xdr:nvSpPr>
      <xdr:spPr>
        <a:xfrm>
          <a:off x="14732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162577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4401800" y="1302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156211</xdr:rowOff>
    </xdr:from>
    <xdr:to>
      <xdr:col>20</xdr:col>
      <xdr:colOff>209550</xdr:colOff>
      <xdr:row>76</xdr:row>
      <xdr:rowOff>86361</xdr:rowOff>
    </xdr:to>
    <xdr:sp macro="" textlink="">
      <xdr:nvSpPr>
        <xdr:cNvPr id="449" name="円/楕円 448">
          <a:extLst>
            <a:ext uri="{FF2B5EF4-FFF2-40B4-BE49-F238E27FC236}">
              <a16:creationId xmlns:a16="http://schemas.microsoft.com/office/drawing/2014/main" id="{00000000-0008-0000-0400-0000C1010000}"/>
            </a:ext>
          </a:extLst>
        </xdr:cNvPr>
        <xdr:cNvSpPr/>
      </xdr:nvSpPr>
      <xdr:spPr>
        <a:xfrm>
          <a:off x="13843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71138</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35128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68580</xdr:rowOff>
    </xdr:from>
    <xdr:to>
      <xdr:col>19</xdr:col>
      <xdr:colOff>6350</xdr:colOff>
      <xdr:row>75</xdr:row>
      <xdr:rowOff>170180</xdr:rowOff>
    </xdr:to>
    <xdr:sp macro="" textlink="">
      <xdr:nvSpPr>
        <xdr:cNvPr id="451" name="円/楕円 450">
          <a:extLst>
            <a:ext uri="{FF2B5EF4-FFF2-40B4-BE49-F238E27FC236}">
              <a16:creationId xmlns:a16="http://schemas.microsoft.com/office/drawing/2014/main" id="{00000000-0008-0000-0400-0000C3010000}"/>
            </a:ext>
          </a:extLst>
        </xdr:cNvPr>
        <xdr:cNvSpPr/>
      </xdr:nvSpPr>
      <xdr:spPr>
        <a:xfrm>
          <a:off x="12954000" y="1292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8907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2623800" y="12696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茨城県守谷市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161415</xdr:rowOff>
    </xdr:from>
    <xdr:to>
      <xdr:col>4</xdr:col>
      <xdr:colOff>1117600</xdr:colOff>
      <xdr:row>19</xdr:row>
      <xdr:rowOff>41759</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3295140"/>
          <a:ext cx="647700" cy="517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63853</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854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a:extLst>
            <a:ext uri="{FF2B5EF4-FFF2-40B4-BE49-F238E27FC236}">
              <a16:creationId xmlns:a16="http://schemas.microsoft.com/office/drawing/2014/main" id="{00000000-0008-0000-0500-000036000000}"/>
            </a:ext>
          </a:extLst>
        </xdr:cNvPr>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56194</xdr:rowOff>
    </xdr:from>
    <xdr:to>
      <xdr:col>4</xdr:col>
      <xdr:colOff>469900</xdr:colOff>
      <xdr:row>19</xdr:row>
      <xdr:rowOff>41759</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a:off x="4305300" y="3189919"/>
          <a:ext cx="698500" cy="1570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a:extLst>
            <a:ext uri="{FF2B5EF4-FFF2-40B4-BE49-F238E27FC236}">
              <a16:creationId xmlns:a16="http://schemas.microsoft.com/office/drawing/2014/main" id="{00000000-0008-0000-0500-000038000000}"/>
            </a:ext>
          </a:extLst>
        </xdr:cNvPr>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10055</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8008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56194</xdr:rowOff>
    </xdr:from>
    <xdr:to>
      <xdr:col>3</xdr:col>
      <xdr:colOff>904875</xdr:colOff>
      <xdr:row>18</xdr:row>
      <xdr:rowOff>80540</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3606800" y="3189919"/>
          <a:ext cx="698500" cy="243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a:extLst>
            <a:ext uri="{FF2B5EF4-FFF2-40B4-BE49-F238E27FC236}">
              <a16:creationId xmlns:a16="http://schemas.microsoft.com/office/drawing/2014/main" id="{00000000-0008-0000-0500-00003B000000}"/>
            </a:ext>
          </a:extLst>
        </xdr:cNvPr>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149763</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769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80540</xdr:rowOff>
    </xdr:from>
    <xdr:to>
      <xdr:col>3</xdr:col>
      <xdr:colOff>206375</xdr:colOff>
      <xdr:row>18</xdr:row>
      <xdr:rowOff>135012</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3214265"/>
          <a:ext cx="698500" cy="544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a:extLst>
            <a:ext uri="{FF2B5EF4-FFF2-40B4-BE49-F238E27FC236}">
              <a16:creationId xmlns:a16="http://schemas.microsoft.com/office/drawing/2014/main" id="{00000000-0008-0000-0500-00003E000000}"/>
            </a:ext>
          </a:extLst>
        </xdr:cNvPr>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112011</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2731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2193</xdr:rowOff>
    </xdr:from>
    <xdr:to>
      <xdr:col>2</xdr:col>
      <xdr:colOff>692150</xdr:colOff>
      <xdr:row>18</xdr:row>
      <xdr:rowOff>103793</xdr:rowOff>
    </xdr:to>
    <xdr:sp macro="" textlink="">
      <xdr:nvSpPr>
        <xdr:cNvPr id="64" name="フローチャート : 判断 63">
          <a:extLst>
            <a:ext uri="{FF2B5EF4-FFF2-40B4-BE49-F238E27FC236}">
              <a16:creationId xmlns:a16="http://schemas.microsoft.com/office/drawing/2014/main" id="{00000000-0008-0000-0500-000040000000}"/>
            </a:ext>
          </a:extLst>
        </xdr:cNvPr>
        <xdr:cNvSpPr/>
      </xdr:nvSpPr>
      <xdr:spPr bwMode="auto">
        <a:xfrm>
          <a:off x="2857500" y="31359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113970</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2904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65,949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110615</xdr:rowOff>
    </xdr:from>
    <xdr:to>
      <xdr:col>5</xdr:col>
      <xdr:colOff>34925</xdr:colOff>
      <xdr:row>19</xdr:row>
      <xdr:rowOff>40765</xdr:rowOff>
    </xdr:to>
    <xdr:sp macro="" textlink="">
      <xdr:nvSpPr>
        <xdr:cNvPr id="71" name="円/楕円 70">
          <a:extLst>
            <a:ext uri="{FF2B5EF4-FFF2-40B4-BE49-F238E27FC236}">
              <a16:creationId xmlns:a16="http://schemas.microsoft.com/office/drawing/2014/main" id="{00000000-0008-0000-0500-000047000000}"/>
            </a:ext>
          </a:extLst>
        </xdr:cNvPr>
        <xdr:cNvSpPr/>
      </xdr:nvSpPr>
      <xdr:spPr bwMode="auto">
        <a:xfrm>
          <a:off x="5600700" y="32443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82692</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321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59,309</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162409</xdr:rowOff>
    </xdr:from>
    <xdr:to>
      <xdr:col>4</xdr:col>
      <xdr:colOff>520700</xdr:colOff>
      <xdr:row>19</xdr:row>
      <xdr:rowOff>92559</xdr:rowOff>
    </xdr:to>
    <xdr:sp macro="" textlink="">
      <xdr:nvSpPr>
        <xdr:cNvPr id="73" name="円/楕円 72">
          <a:extLst>
            <a:ext uri="{FF2B5EF4-FFF2-40B4-BE49-F238E27FC236}">
              <a16:creationId xmlns:a16="http://schemas.microsoft.com/office/drawing/2014/main" id="{00000000-0008-0000-0500-000049000000}"/>
            </a:ext>
          </a:extLst>
        </xdr:cNvPr>
        <xdr:cNvSpPr/>
      </xdr:nvSpPr>
      <xdr:spPr bwMode="auto">
        <a:xfrm>
          <a:off x="4953000" y="32961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77336</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3382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56,137</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5394</xdr:rowOff>
    </xdr:from>
    <xdr:to>
      <xdr:col>3</xdr:col>
      <xdr:colOff>955675</xdr:colOff>
      <xdr:row>18</xdr:row>
      <xdr:rowOff>106994</xdr:rowOff>
    </xdr:to>
    <xdr:sp macro="" textlink="">
      <xdr:nvSpPr>
        <xdr:cNvPr id="75" name="円/楕円 74">
          <a:extLst>
            <a:ext uri="{FF2B5EF4-FFF2-40B4-BE49-F238E27FC236}">
              <a16:creationId xmlns:a16="http://schemas.microsoft.com/office/drawing/2014/main" id="{00000000-0008-0000-0500-00004B000000}"/>
            </a:ext>
          </a:extLst>
        </xdr:cNvPr>
        <xdr:cNvSpPr/>
      </xdr:nvSpPr>
      <xdr:spPr bwMode="auto">
        <a:xfrm>
          <a:off x="4254500" y="31391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91771</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3225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65,753</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29740</xdr:rowOff>
    </xdr:from>
    <xdr:to>
      <xdr:col>3</xdr:col>
      <xdr:colOff>257175</xdr:colOff>
      <xdr:row>18</xdr:row>
      <xdr:rowOff>131340</xdr:rowOff>
    </xdr:to>
    <xdr:sp macro="" textlink="">
      <xdr:nvSpPr>
        <xdr:cNvPr id="77" name="円/楕円 76">
          <a:extLst>
            <a:ext uri="{FF2B5EF4-FFF2-40B4-BE49-F238E27FC236}">
              <a16:creationId xmlns:a16="http://schemas.microsoft.com/office/drawing/2014/main" id="{00000000-0008-0000-0500-00004D000000}"/>
            </a:ext>
          </a:extLst>
        </xdr:cNvPr>
        <xdr:cNvSpPr/>
      </xdr:nvSpPr>
      <xdr:spPr bwMode="auto">
        <a:xfrm>
          <a:off x="3556000" y="31634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116117</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3249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64,262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84212</xdr:rowOff>
    </xdr:from>
    <xdr:to>
      <xdr:col>2</xdr:col>
      <xdr:colOff>692150</xdr:colOff>
      <xdr:row>19</xdr:row>
      <xdr:rowOff>14362</xdr:rowOff>
    </xdr:to>
    <xdr:sp macro="" textlink="">
      <xdr:nvSpPr>
        <xdr:cNvPr id="79" name="円/楕円 78">
          <a:extLst>
            <a:ext uri="{FF2B5EF4-FFF2-40B4-BE49-F238E27FC236}">
              <a16:creationId xmlns:a16="http://schemas.microsoft.com/office/drawing/2014/main" id="{00000000-0008-0000-0500-00004F000000}"/>
            </a:ext>
          </a:extLst>
        </xdr:cNvPr>
        <xdr:cNvSpPr/>
      </xdr:nvSpPr>
      <xdr:spPr bwMode="auto">
        <a:xfrm>
          <a:off x="2857500" y="32179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170589</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330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60,926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304641</xdr:rowOff>
    </xdr:from>
    <xdr:to>
      <xdr:col>4</xdr:col>
      <xdr:colOff>1117600</xdr:colOff>
      <xdr:row>36</xdr:row>
      <xdr:rowOff>50229</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003800" y="6914991"/>
          <a:ext cx="647700" cy="884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56208</xdr:rowOff>
    </xdr:from>
    <xdr:ext cx="762000" cy="25904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666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a:extLst>
            <a:ext uri="{FF2B5EF4-FFF2-40B4-BE49-F238E27FC236}">
              <a16:creationId xmlns:a16="http://schemas.microsoft.com/office/drawing/2014/main" id="{00000000-0008-0000-0500-000073000000}"/>
            </a:ext>
          </a:extLst>
        </xdr:cNvPr>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304641</xdr:rowOff>
    </xdr:from>
    <xdr:to>
      <xdr:col>4</xdr:col>
      <xdr:colOff>469900</xdr:colOff>
      <xdr:row>36</xdr:row>
      <xdr:rowOff>29045</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4305300" y="6914991"/>
          <a:ext cx="698500" cy="673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a:extLst>
            <a:ext uri="{FF2B5EF4-FFF2-40B4-BE49-F238E27FC236}">
              <a16:creationId xmlns:a16="http://schemas.microsoft.com/office/drawing/2014/main" id="{00000000-0008-0000-0500-000075000000}"/>
            </a:ext>
          </a:extLst>
        </xdr:cNvPr>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285189</xdr:rowOff>
    </xdr:from>
    <xdr:ext cx="7366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65526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29045</xdr:rowOff>
    </xdr:from>
    <xdr:to>
      <xdr:col>3</xdr:col>
      <xdr:colOff>904875</xdr:colOff>
      <xdr:row>36</xdr:row>
      <xdr:rowOff>34245</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3606800" y="6982295"/>
          <a:ext cx="698500" cy="52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a:extLst>
            <a:ext uri="{FF2B5EF4-FFF2-40B4-BE49-F238E27FC236}">
              <a16:creationId xmlns:a16="http://schemas.microsoft.com/office/drawing/2014/main" id="{00000000-0008-0000-0500-000078000000}"/>
            </a:ext>
          </a:extLst>
        </xdr:cNvPr>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256271</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6523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34245</xdr:rowOff>
    </xdr:from>
    <xdr:to>
      <xdr:col>3</xdr:col>
      <xdr:colOff>206375</xdr:colOff>
      <xdr:row>36</xdr:row>
      <xdr:rowOff>43904</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2908300" y="6987495"/>
          <a:ext cx="698500" cy="96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a:extLst>
            <a:ext uri="{FF2B5EF4-FFF2-40B4-BE49-F238E27FC236}">
              <a16:creationId xmlns:a16="http://schemas.microsoft.com/office/drawing/2014/main" id="{00000000-0008-0000-0500-00007B000000}"/>
            </a:ext>
          </a:extLst>
        </xdr:cNvPr>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223143</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6490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209797</xdr:rowOff>
    </xdr:from>
    <xdr:to>
      <xdr:col>2</xdr:col>
      <xdr:colOff>692150</xdr:colOff>
      <xdr:row>35</xdr:row>
      <xdr:rowOff>311397</xdr:rowOff>
    </xdr:to>
    <xdr:sp macro="" textlink="">
      <xdr:nvSpPr>
        <xdr:cNvPr id="125" name="フローチャート : 判断 124">
          <a:extLst>
            <a:ext uri="{FF2B5EF4-FFF2-40B4-BE49-F238E27FC236}">
              <a16:creationId xmlns:a16="http://schemas.microsoft.com/office/drawing/2014/main" id="{00000000-0008-0000-0500-00007D000000}"/>
            </a:ext>
          </a:extLst>
        </xdr:cNvPr>
        <xdr:cNvSpPr/>
      </xdr:nvSpPr>
      <xdr:spPr bwMode="auto">
        <a:xfrm>
          <a:off x="2857500" y="68201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321574</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6589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342329</xdr:rowOff>
    </xdr:from>
    <xdr:to>
      <xdr:col>5</xdr:col>
      <xdr:colOff>34925</xdr:colOff>
      <xdr:row>36</xdr:row>
      <xdr:rowOff>101029</xdr:rowOff>
    </xdr:to>
    <xdr:sp macro="" textlink="">
      <xdr:nvSpPr>
        <xdr:cNvPr id="132" name="円/楕円 131">
          <a:extLst>
            <a:ext uri="{FF2B5EF4-FFF2-40B4-BE49-F238E27FC236}">
              <a16:creationId xmlns:a16="http://schemas.microsoft.com/office/drawing/2014/main" id="{00000000-0008-0000-0500-000084000000}"/>
            </a:ext>
          </a:extLst>
        </xdr:cNvPr>
        <xdr:cNvSpPr/>
      </xdr:nvSpPr>
      <xdr:spPr bwMode="auto">
        <a:xfrm>
          <a:off x="5600700" y="69526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314406</xdr:rowOff>
    </xdr:from>
    <xdr:ext cx="762000" cy="25904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6924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9,030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253841</xdr:rowOff>
    </xdr:from>
    <xdr:to>
      <xdr:col>4</xdr:col>
      <xdr:colOff>520700</xdr:colOff>
      <xdr:row>36</xdr:row>
      <xdr:rowOff>12541</xdr:rowOff>
    </xdr:to>
    <xdr:sp macro="" textlink="">
      <xdr:nvSpPr>
        <xdr:cNvPr id="134" name="円/楕円 133">
          <a:extLst>
            <a:ext uri="{FF2B5EF4-FFF2-40B4-BE49-F238E27FC236}">
              <a16:creationId xmlns:a16="http://schemas.microsoft.com/office/drawing/2014/main" id="{00000000-0008-0000-0500-000086000000}"/>
            </a:ext>
          </a:extLst>
        </xdr:cNvPr>
        <xdr:cNvSpPr/>
      </xdr:nvSpPr>
      <xdr:spPr bwMode="auto">
        <a:xfrm>
          <a:off x="4953000" y="68641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340218</xdr:rowOff>
    </xdr:from>
    <xdr:ext cx="7366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6950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13,675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321145</xdr:rowOff>
    </xdr:from>
    <xdr:to>
      <xdr:col>3</xdr:col>
      <xdr:colOff>955675</xdr:colOff>
      <xdr:row>36</xdr:row>
      <xdr:rowOff>79845</xdr:rowOff>
    </xdr:to>
    <xdr:sp macro="" textlink="">
      <xdr:nvSpPr>
        <xdr:cNvPr id="136" name="円/楕円 135">
          <a:extLst>
            <a:ext uri="{FF2B5EF4-FFF2-40B4-BE49-F238E27FC236}">
              <a16:creationId xmlns:a16="http://schemas.microsoft.com/office/drawing/2014/main" id="{00000000-0008-0000-0500-000088000000}"/>
            </a:ext>
          </a:extLst>
        </xdr:cNvPr>
        <xdr:cNvSpPr/>
      </xdr:nvSpPr>
      <xdr:spPr bwMode="auto">
        <a:xfrm>
          <a:off x="4254500" y="69314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64622</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7017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326345</xdr:rowOff>
    </xdr:from>
    <xdr:to>
      <xdr:col>3</xdr:col>
      <xdr:colOff>257175</xdr:colOff>
      <xdr:row>36</xdr:row>
      <xdr:rowOff>85045</xdr:rowOff>
    </xdr:to>
    <xdr:sp macro="" textlink="">
      <xdr:nvSpPr>
        <xdr:cNvPr id="138" name="円/楕円 137">
          <a:extLst>
            <a:ext uri="{FF2B5EF4-FFF2-40B4-BE49-F238E27FC236}">
              <a16:creationId xmlns:a16="http://schemas.microsoft.com/office/drawing/2014/main" id="{00000000-0008-0000-0500-00008A000000}"/>
            </a:ext>
          </a:extLst>
        </xdr:cNvPr>
        <xdr:cNvSpPr/>
      </xdr:nvSpPr>
      <xdr:spPr bwMode="auto">
        <a:xfrm>
          <a:off x="3556000" y="69366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69822</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7023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336004</xdr:rowOff>
    </xdr:from>
    <xdr:to>
      <xdr:col>2</xdr:col>
      <xdr:colOff>692150</xdr:colOff>
      <xdr:row>36</xdr:row>
      <xdr:rowOff>94704</xdr:rowOff>
    </xdr:to>
    <xdr:sp macro="" textlink="">
      <xdr:nvSpPr>
        <xdr:cNvPr id="140" name="円/楕円 139">
          <a:extLst>
            <a:ext uri="{FF2B5EF4-FFF2-40B4-BE49-F238E27FC236}">
              <a16:creationId xmlns:a16="http://schemas.microsoft.com/office/drawing/2014/main" id="{00000000-0008-0000-0500-00008C000000}"/>
            </a:ext>
          </a:extLst>
        </xdr:cNvPr>
        <xdr:cNvSpPr/>
      </xdr:nvSpPr>
      <xdr:spPr bwMode="auto">
        <a:xfrm>
          <a:off x="2857500" y="69463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79481</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703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6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6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6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6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6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6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6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6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茨城県守谷市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6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6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実質収支</a:t>
          </a:r>
          <a:r>
            <a:rPr kumimoji="1" lang="ja-JP" altLang="en-US" sz="1300">
              <a:solidFill>
                <a:srgbClr val="FF0000"/>
              </a:solidFill>
              <a:latin typeface="ＭＳ ゴシック" pitchFamily="49" charset="-128"/>
              <a:ea typeface="ＭＳ ゴシック" pitchFamily="49" charset="-128"/>
            </a:rPr>
            <a:t>額</a:t>
          </a:r>
          <a:r>
            <a:rPr kumimoji="1" lang="ja-JP" altLang="en-US" sz="1300">
              <a:latin typeface="ＭＳ ゴシック" pitchFamily="49" charset="-128"/>
              <a:ea typeface="ＭＳ ゴシック" pitchFamily="49" charset="-128"/>
            </a:rPr>
            <a:t>は，税収増及び平成</a:t>
          </a:r>
          <a:r>
            <a:rPr kumimoji="1" lang="en-US" altLang="ja-JP" sz="1300">
              <a:latin typeface="ＭＳ ゴシック" pitchFamily="49" charset="-128"/>
              <a:ea typeface="ＭＳ ゴシック" pitchFamily="49" charset="-128"/>
            </a:rPr>
            <a:t>24</a:t>
          </a:r>
          <a:r>
            <a:rPr kumimoji="1" lang="ja-JP" altLang="en-US" sz="1300">
              <a:latin typeface="ＭＳ ゴシック" pitchFamily="49" charset="-128"/>
              <a:ea typeface="ＭＳ ゴシック" pitchFamily="49" charset="-128"/>
            </a:rPr>
            <a:t>年度からの繰越事業費の不要額が大きかった前年度と比較すると約</a:t>
          </a:r>
          <a:r>
            <a:rPr kumimoji="1" lang="en-US" altLang="ja-JP" sz="1300">
              <a:latin typeface="ＭＳ ゴシック" pitchFamily="49" charset="-128"/>
              <a:ea typeface="ＭＳ ゴシック" pitchFamily="49" charset="-128"/>
            </a:rPr>
            <a:t>7</a:t>
          </a:r>
          <a:r>
            <a:rPr kumimoji="1" lang="ja-JP" altLang="en-US" sz="1300">
              <a:latin typeface="ＭＳ ゴシック" pitchFamily="49" charset="-128"/>
              <a:ea typeface="ＭＳ ゴシック" pitchFamily="49" charset="-128"/>
            </a:rPr>
            <a:t>億円減額，標準財政規模比</a:t>
          </a:r>
          <a:r>
            <a:rPr kumimoji="1" lang="en-US" altLang="ja-JP" sz="1300">
              <a:latin typeface="ＭＳ ゴシック" pitchFamily="49" charset="-128"/>
              <a:ea typeface="ＭＳ ゴシック" pitchFamily="49" charset="-128"/>
            </a:rPr>
            <a:t>6.44</a:t>
          </a:r>
          <a:r>
            <a:rPr kumimoji="1" lang="ja-JP" altLang="en-US" sz="1300">
              <a:solidFill>
                <a:srgbClr val="FF0000"/>
              </a:solidFill>
              <a:latin typeface="ＭＳ ゴシック" pitchFamily="49" charset="-128"/>
              <a:ea typeface="ＭＳ ゴシック" pitchFamily="49" charset="-128"/>
            </a:rPr>
            <a:t>ポイント</a:t>
          </a:r>
          <a:r>
            <a:rPr kumimoji="1" lang="ja-JP" altLang="en-US" sz="1300">
              <a:latin typeface="ＭＳ ゴシック" pitchFamily="49" charset="-128"/>
              <a:ea typeface="ＭＳ ゴシック" pitchFamily="49" charset="-128"/>
            </a:rPr>
            <a:t>の減となった。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実質単年度収支は，財政調整基金から公共公益施設整備基金への積換え（</a:t>
          </a:r>
          <a:r>
            <a:rPr kumimoji="1" lang="en-US" altLang="ja-JP" sz="1300">
              <a:latin typeface="ＭＳ ゴシック" pitchFamily="49" charset="-128"/>
              <a:ea typeface="ＭＳ ゴシック" pitchFamily="49" charset="-128"/>
            </a:rPr>
            <a:t>5</a:t>
          </a:r>
          <a:r>
            <a:rPr kumimoji="1" lang="ja-JP" altLang="en-US" sz="1300">
              <a:latin typeface="ＭＳ ゴシック" pitchFamily="49" charset="-128"/>
              <a:ea typeface="ＭＳ ゴシック" pitchFamily="49" charset="-128"/>
            </a:rPr>
            <a:t>億円）を行うなど，財政調整基金の取崩し額が大きかったため大幅なマイナスとなっているが，</a:t>
          </a:r>
          <a:r>
            <a:rPr kumimoji="1" lang="ja-JP" altLang="ja-JP" sz="1300">
              <a:solidFill>
                <a:schemeClr val="dk1"/>
              </a:solidFill>
              <a:latin typeface="+mn-lt"/>
              <a:ea typeface="+mn-ea"/>
              <a:cs typeface="+mn-cs"/>
            </a:rPr>
            <a:t>財政調整基金残高については，取崩額を上回る歳計剰余金を積み立てたため増加している。</a:t>
          </a:r>
          <a:endParaRPr kumimoji="1" lang="ja-JP" altLang="en-US" sz="13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7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7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7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7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茨城県守谷市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7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7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全ての会計において黒字となっており，今後も各会計とも黒字を維持できる見込みである。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各特別会計においては，一般会計からの繰入金等の精査を行い，独立採算を徹底し，一般会計への負担を軽減するよう努める。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7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7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7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7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7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7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7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7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7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7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7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8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8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8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茨城県守谷市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8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8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8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8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8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8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8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8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8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8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8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8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8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8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8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公共下水道事業会計における雨水管渠整備負担金の減などにより，公営企業債の元利償還金に対する繰入金が前年度比約</a:t>
          </a:r>
          <a:r>
            <a:rPr kumimoji="1" lang="en-US" altLang="ja-JP" sz="1300">
              <a:latin typeface="ＭＳ ゴシック" pitchFamily="49" charset="-128"/>
              <a:ea typeface="ＭＳ ゴシック" pitchFamily="49" charset="-128"/>
            </a:rPr>
            <a:t>55</a:t>
          </a:r>
          <a:r>
            <a:rPr kumimoji="1" lang="ja-JP" altLang="en-US" sz="1300">
              <a:latin typeface="ＭＳ ゴシック" pitchFamily="49" charset="-128"/>
              <a:ea typeface="ＭＳ ゴシック" pitchFamily="49" charset="-128"/>
            </a:rPr>
            <a:t>％の減となっている。また，組合等が起こした地方債の元利償還金に対する負担金等については，繰上償還を行った前年度と比較し，約</a:t>
          </a:r>
          <a:r>
            <a:rPr kumimoji="1" lang="en-US" altLang="ja-JP" sz="1300">
              <a:latin typeface="ＭＳ ゴシック" pitchFamily="49" charset="-128"/>
              <a:ea typeface="ＭＳ ゴシック" pitchFamily="49" charset="-128"/>
            </a:rPr>
            <a:t>3</a:t>
          </a:r>
          <a:r>
            <a:rPr kumimoji="1" lang="ja-JP" altLang="en-US" sz="1300">
              <a:latin typeface="ＭＳ ゴシック" pitchFamily="49" charset="-128"/>
              <a:ea typeface="ＭＳ ゴシック" pitchFamily="49" charset="-128"/>
            </a:rPr>
            <a:t>億円の減額となっている。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元利償還金については，これまでの起債抑制により減少傾向にあるが，今後，土地区画整理事業に係る地方債の償還</a:t>
          </a:r>
          <a:r>
            <a:rPr kumimoji="1" lang="ja-JP" altLang="en-US" sz="1300">
              <a:solidFill>
                <a:srgbClr val="FF0000"/>
              </a:solidFill>
              <a:latin typeface="ＭＳ ゴシック" pitchFamily="49" charset="-128"/>
              <a:ea typeface="ＭＳ ゴシック" pitchFamily="49" charset="-128"/>
            </a:rPr>
            <a:t>や</a:t>
          </a:r>
          <a:r>
            <a:rPr kumimoji="1" lang="ja-JP" altLang="en-US" sz="1300">
              <a:solidFill>
                <a:srgbClr val="0070C0"/>
              </a:solidFill>
              <a:latin typeface="ＭＳ ゴシック" pitchFamily="49" charset="-128"/>
              <a:ea typeface="ＭＳ ゴシック" pitchFamily="49" charset="-128"/>
            </a:rPr>
            <a:t>公共</a:t>
          </a:r>
          <a:r>
            <a:rPr kumimoji="1" lang="ja-JP" altLang="en-US" sz="1300">
              <a:solidFill>
                <a:srgbClr val="FF0000"/>
              </a:solidFill>
              <a:latin typeface="ＭＳ ゴシック" pitchFamily="49" charset="-128"/>
              <a:ea typeface="ＭＳ ゴシック" pitchFamily="49" charset="-128"/>
            </a:rPr>
            <a:t>施設の大規模修繕等による起債</a:t>
          </a:r>
        </a:p>
        <a:p>
          <a:r>
            <a:rPr kumimoji="1" lang="ja-JP" altLang="en-US" sz="1300">
              <a:latin typeface="ＭＳ ゴシック" pitchFamily="49" charset="-128"/>
              <a:ea typeface="ＭＳ ゴシック" pitchFamily="49" charset="-128"/>
            </a:rPr>
            <a:t>が見込まれるため，プライマリーバランスを考慮した借入の抑制に努め，上昇率を最小限に抑えていく。</a:t>
          </a:r>
          <a:endParaRPr kumimoji="1" lang="en-US" altLang="ja-JP" sz="13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9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9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9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9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9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9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a:extLst>
            <a:ext uri="{FF2B5EF4-FFF2-40B4-BE49-F238E27FC236}">
              <a16:creationId xmlns:a16="http://schemas.microsoft.com/office/drawing/2014/main" id="{00000000-0008-0000-0900-00000B000000}"/>
            </a:ext>
          </a:extLst>
        </xdr:cNvPr>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a:extLst>
            <a:ext uri="{FF2B5EF4-FFF2-40B4-BE49-F238E27FC236}">
              <a16:creationId xmlns:a16="http://schemas.microsoft.com/office/drawing/2014/main" id="{00000000-0008-0000-0900-00000C000000}"/>
            </a:ext>
          </a:extLst>
        </xdr:cNvPr>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a:extLst>
            <a:ext uri="{FF2B5EF4-FFF2-40B4-BE49-F238E27FC236}">
              <a16:creationId xmlns:a16="http://schemas.microsoft.com/office/drawing/2014/main" id="{00000000-0008-0000-0900-00000D000000}"/>
            </a:ext>
          </a:extLst>
        </xdr:cNvPr>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a:extLst>
            <a:ext uri="{FF2B5EF4-FFF2-40B4-BE49-F238E27FC236}">
              <a16:creationId xmlns:a16="http://schemas.microsoft.com/office/drawing/2014/main" id="{00000000-0008-0000-0900-00000E000000}"/>
            </a:ext>
          </a:extLst>
        </xdr:cNvPr>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a:extLst>
            <a:ext uri="{FF2B5EF4-FFF2-40B4-BE49-F238E27FC236}">
              <a16:creationId xmlns:a16="http://schemas.microsoft.com/office/drawing/2014/main" id="{00000000-0008-0000-0900-00000F000000}"/>
            </a:ext>
          </a:extLst>
        </xdr:cNvPr>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a:extLst>
            <a:ext uri="{FF2B5EF4-FFF2-40B4-BE49-F238E27FC236}">
              <a16:creationId xmlns:a16="http://schemas.microsoft.com/office/drawing/2014/main" id="{00000000-0008-0000-0900-000010000000}"/>
            </a:ext>
          </a:extLst>
        </xdr:cNvPr>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a:extLst>
            <a:ext uri="{FF2B5EF4-FFF2-40B4-BE49-F238E27FC236}">
              <a16:creationId xmlns:a16="http://schemas.microsoft.com/office/drawing/2014/main" id="{00000000-0008-0000-0900-000011000000}"/>
            </a:ext>
          </a:extLst>
        </xdr:cNvPr>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9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9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9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茨城県守谷市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9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9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a:extLst>
            <a:ext uri="{FF2B5EF4-FFF2-40B4-BE49-F238E27FC236}">
              <a16:creationId xmlns:a16="http://schemas.microsoft.com/office/drawing/2014/main" id="{00000000-0008-0000-0900-000017000000}"/>
            </a:ext>
          </a:extLst>
        </xdr:cNvPr>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債現在高は，これまでの起債抑制により減少傾向にあるが，今後，学校教育施設の大規模修繕に係る起債が見込まれるため，プライマリーバランスを考慮した借入を行い，残高の抑制に努める。債務負担行為については，</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省協定による立替施行の償還のみであり，公営企業債については近年借入を行っていないため，ともに減少が見込まれる。組合等負担金については，平成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年度以降，ごみ処理施設建替えに伴う地方債残高が増加しており，償還完了までの期間において高負担が見込まれる。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充当可能基金については，将来見込まれる公共施設の大規模修繕に備え，平成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年度に公共公益施設整備基金を創設しており，今後も計画的な積立てを行っていく。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9"/>
  <sheetViews>
    <sheetView showGridLines="0" tabSelected="1" zoomScale="70" zoomScaleNormal="7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19762368</v>
      </c>
      <c r="BO4" s="349"/>
      <c r="BP4" s="349"/>
      <c r="BQ4" s="349"/>
      <c r="BR4" s="349"/>
      <c r="BS4" s="349"/>
      <c r="BT4" s="349"/>
      <c r="BU4" s="350"/>
      <c r="BV4" s="348">
        <v>21306217</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7.5</v>
      </c>
      <c r="CU4" s="355"/>
      <c r="CV4" s="355"/>
      <c r="CW4" s="355"/>
      <c r="CX4" s="355"/>
      <c r="CY4" s="355"/>
      <c r="CZ4" s="355"/>
      <c r="DA4" s="356"/>
      <c r="DB4" s="354">
        <v>14</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18503575</v>
      </c>
      <c r="BO5" s="386"/>
      <c r="BP5" s="386"/>
      <c r="BQ5" s="386"/>
      <c r="BR5" s="386"/>
      <c r="BS5" s="386"/>
      <c r="BT5" s="386"/>
      <c r="BU5" s="387"/>
      <c r="BV5" s="385">
        <v>19486345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91.5</v>
      </c>
      <c r="CU5" s="383"/>
      <c r="CV5" s="383"/>
      <c r="CW5" s="383"/>
      <c r="CX5" s="383"/>
      <c r="CY5" s="383"/>
      <c r="CZ5" s="383"/>
      <c r="DA5" s="384"/>
      <c r="DB5" s="382">
        <v>86.8</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1258793</v>
      </c>
      <c r="BO6" s="386"/>
      <c r="BP6" s="386"/>
      <c r="BQ6" s="386"/>
      <c r="BR6" s="386"/>
      <c r="BS6" s="386"/>
      <c r="BT6" s="386"/>
      <c r="BU6" s="387"/>
      <c r="BV6" s="385">
        <v>1819872</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94.5</v>
      </c>
      <c r="CU6" s="423"/>
      <c r="CV6" s="423"/>
      <c r="CW6" s="423"/>
      <c r="CX6" s="423"/>
      <c r="CY6" s="423"/>
      <c r="CZ6" s="423"/>
      <c r="DA6" s="424"/>
      <c r="DB6" s="422">
        <v>90.9</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353392</v>
      </c>
      <c r="BO7" s="386"/>
      <c r="BP7" s="386"/>
      <c r="BQ7" s="386"/>
      <c r="BR7" s="386"/>
      <c r="BS7" s="386"/>
      <c r="BT7" s="386"/>
      <c r="BU7" s="387"/>
      <c r="BV7" s="385">
        <v>168732</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12002821</v>
      </c>
      <c r="CU7" s="386"/>
      <c r="CV7" s="386"/>
      <c r="CW7" s="386"/>
      <c r="CX7" s="386"/>
      <c r="CY7" s="386"/>
      <c r="CZ7" s="386"/>
      <c r="DA7" s="387"/>
      <c r="DB7" s="385">
        <v>11810735</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905401</v>
      </c>
      <c r="BO8" s="386"/>
      <c r="BP8" s="386"/>
      <c r="BQ8" s="386"/>
      <c r="BR8" s="386"/>
      <c r="BS8" s="386"/>
      <c r="BT8" s="386"/>
      <c r="BU8" s="387"/>
      <c r="BV8" s="385">
        <v>1651140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0.97</v>
      </c>
      <c r="CU8" s="426"/>
      <c r="CV8" s="426"/>
      <c r="CW8" s="426"/>
      <c r="CX8" s="426"/>
      <c r="CY8" s="426"/>
      <c r="CZ8" s="426"/>
      <c r="DA8" s="427"/>
      <c r="DB8" s="425">
        <v>0.97</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62482</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-745739</v>
      </c>
      <c r="BO9" s="386"/>
      <c r="BP9" s="386"/>
      <c r="BQ9" s="386"/>
      <c r="BR9" s="386"/>
      <c r="BS9" s="386"/>
      <c r="BT9" s="386"/>
      <c r="BU9" s="387"/>
      <c r="BV9" s="385">
        <v>770487</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11.6</v>
      </c>
      <c r="CU9" s="383"/>
      <c r="CV9" s="383"/>
      <c r="CW9" s="383"/>
      <c r="CX9" s="383"/>
      <c r="CY9" s="383"/>
      <c r="CZ9" s="383"/>
      <c r="DA9" s="384"/>
      <c r="DB9" s="382">
        <v>12.6</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103</v>
      </c>
      <c r="M10" s="415"/>
      <c r="N10" s="415"/>
      <c r="O10" s="415"/>
      <c r="P10" s="415"/>
      <c r="Q10" s="416"/>
      <c r="R10" s="436">
        <v>53700</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1219</v>
      </c>
      <c r="BO10" s="386"/>
      <c r="BP10" s="386"/>
      <c r="BQ10" s="386"/>
      <c r="BR10" s="386"/>
      <c r="BS10" s="386"/>
      <c r="BT10" s="386"/>
      <c r="BU10" s="387"/>
      <c r="BV10" s="385">
        <v>1081</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100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64894</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1240720</v>
      </c>
      <c r="BO12" s="386"/>
      <c r="BP12" s="386"/>
      <c r="BQ12" s="386"/>
      <c r="BR12" s="386"/>
      <c r="BS12" s="386"/>
      <c r="BT12" s="386"/>
      <c r="BU12" s="387"/>
      <c r="BV12" s="385">
        <v>193875</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64196</v>
      </c>
      <c r="S13" s="467"/>
      <c r="T13" s="467"/>
      <c r="U13" s="467"/>
      <c r="V13" s="468"/>
      <c r="W13" s="401" t="s">
        <v>124</v>
      </c>
      <c r="X13" s="402"/>
      <c r="Y13" s="402"/>
      <c r="Z13" s="402"/>
      <c r="AA13" s="402"/>
      <c r="AB13" s="392"/>
      <c r="AC13" s="436">
        <v>234</v>
      </c>
      <c r="AD13" s="437"/>
      <c r="AE13" s="437"/>
      <c r="AF13" s="437"/>
      <c r="AG13" s="476"/>
      <c r="AH13" s="436">
        <v>377</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-1985240</v>
      </c>
      <c r="BO13" s="386"/>
      <c r="BP13" s="386"/>
      <c r="BQ13" s="386"/>
      <c r="BR13" s="386"/>
      <c r="BS13" s="386"/>
      <c r="BT13" s="386"/>
      <c r="BU13" s="387"/>
      <c r="BV13" s="385">
        <v>577693</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6.7</v>
      </c>
      <c r="CU13" s="383"/>
      <c r="CV13" s="383"/>
      <c r="CW13" s="383"/>
      <c r="CX13" s="383"/>
      <c r="CY13" s="383"/>
      <c r="CZ13" s="383"/>
      <c r="DA13" s="384"/>
      <c r="DB13" s="382">
        <v>6.8</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64347</v>
      </c>
      <c r="S14" s="467"/>
      <c r="T14" s="467"/>
      <c r="U14" s="467"/>
      <c r="V14" s="468"/>
      <c r="W14" s="375"/>
      <c r="X14" s="376"/>
      <c r="Y14" s="376"/>
      <c r="Z14" s="376"/>
      <c r="AA14" s="376"/>
      <c r="AB14" s="365"/>
      <c r="AC14" s="469">
        <v>0.8</v>
      </c>
      <c r="AD14" s="470"/>
      <c r="AE14" s="470"/>
      <c r="AF14" s="470"/>
      <c r="AG14" s="471"/>
      <c r="AH14" s="469">
        <v>1.4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63656</v>
      </c>
      <c r="S15" s="467"/>
      <c r="T15" s="467"/>
      <c r="U15" s="467"/>
      <c r="V15" s="468"/>
      <c r="W15" s="401" t="s">
        <v>130</v>
      </c>
      <c r="X15" s="402"/>
      <c r="Y15" s="402"/>
      <c r="Z15" s="402"/>
      <c r="AA15" s="402"/>
      <c r="AB15" s="392"/>
      <c r="AC15" s="436">
        <v>7855</v>
      </c>
      <c r="AD15" s="437"/>
      <c r="AE15" s="437"/>
      <c r="AF15" s="437"/>
      <c r="AG15" s="476"/>
      <c r="AH15" s="436">
        <v>7880</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8779437</v>
      </c>
      <c r="BO15" s="349"/>
      <c r="BP15" s="349"/>
      <c r="BQ15" s="349"/>
      <c r="BR15" s="349"/>
      <c r="BS15" s="349"/>
      <c r="BT15" s="349"/>
      <c r="BU15" s="350"/>
      <c r="BV15" s="348">
        <v>8427034</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26.8</v>
      </c>
      <c r="AD16" s="470"/>
      <c r="AE16" s="470"/>
      <c r="AF16" s="470"/>
      <c r="AG16" s="471"/>
      <c r="AH16" s="469">
        <v>29.8</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8931002</v>
      </c>
      <c r="BO16" s="386"/>
      <c r="BP16" s="386"/>
      <c r="BQ16" s="386"/>
      <c r="BR16" s="386"/>
      <c r="BS16" s="386"/>
      <c r="BT16" s="386"/>
      <c r="BU16" s="387"/>
      <c r="BV16" s="385">
        <v>8701475</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21241</v>
      </c>
      <c r="AD17" s="437"/>
      <c r="AE17" s="437"/>
      <c r="AF17" s="437"/>
      <c r="AG17" s="476"/>
      <c r="AH17" s="436">
        <v>17901</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11452800</v>
      </c>
      <c r="BO17" s="386"/>
      <c r="BP17" s="386"/>
      <c r="BQ17" s="386"/>
      <c r="BR17" s="386"/>
      <c r="BS17" s="386"/>
      <c r="BT17" s="386"/>
      <c r="BU17" s="387"/>
      <c r="BV17" s="385">
        <v>10995336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35.71</v>
      </c>
      <c r="M18" s="498"/>
      <c r="N18" s="498"/>
      <c r="O18" s="498"/>
      <c r="P18" s="498"/>
      <c r="Q18" s="498"/>
      <c r="R18" s="499"/>
      <c r="S18" s="499"/>
      <c r="T18" s="499"/>
      <c r="U18" s="499"/>
      <c r="V18" s="500"/>
      <c r="W18" s="403"/>
      <c r="X18" s="404"/>
      <c r="Y18" s="404"/>
      <c r="Z18" s="404"/>
      <c r="AA18" s="404"/>
      <c r="AB18" s="395"/>
      <c r="AC18" s="501">
        <v>72.400000000000006</v>
      </c>
      <c r="AD18" s="502"/>
      <c r="AE18" s="502"/>
      <c r="AF18" s="502"/>
      <c r="AG18" s="503"/>
      <c r="AH18" s="501">
        <v>67.8</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11233490</v>
      </c>
      <c r="BO18" s="386"/>
      <c r="BP18" s="386"/>
      <c r="BQ18" s="386"/>
      <c r="BR18" s="386"/>
      <c r="BS18" s="386"/>
      <c r="BT18" s="386"/>
      <c r="BU18" s="387"/>
      <c r="BV18" s="385">
        <v>10687410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1750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14794578</v>
      </c>
      <c r="BO19" s="386"/>
      <c r="BP19" s="386"/>
      <c r="BQ19" s="386"/>
      <c r="BR19" s="386"/>
      <c r="BS19" s="386"/>
      <c r="BT19" s="386"/>
      <c r="BU19" s="387"/>
      <c r="BV19" s="385">
        <v>14261404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22854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13395163</v>
      </c>
      <c r="BO23" s="386"/>
      <c r="BP23" s="386"/>
      <c r="BQ23" s="386"/>
      <c r="BR23" s="386"/>
      <c r="BS23" s="386"/>
      <c r="BT23" s="386"/>
      <c r="BU23" s="387"/>
      <c r="BV23" s="385">
        <v>14253450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8000</v>
      </c>
      <c r="R24" s="437"/>
      <c r="S24" s="437"/>
      <c r="T24" s="437"/>
      <c r="U24" s="437"/>
      <c r="V24" s="476"/>
      <c r="W24" s="531"/>
      <c r="X24" s="519"/>
      <c r="Y24" s="520"/>
      <c r="Z24" s="435" t="s">
        <v>154</v>
      </c>
      <c r="AA24" s="415"/>
      <c r="AB24" s="415"/>
      <c r="AC24" s="415"/>
      <c r="AD24" s="415"/>
      <c r="AE24" s="415"/>
      <c r="AF24" s="415"/>
      <c r="AG24" s="416"/>
      <c r="AH24" s="436">
        <v>286</v>
      </c>
      <c r="AI24" s="437"/>
      <c r="AJ24" s="437"/>
      <c r="AK24" s="437"/>
      <c r="AL24" s="476"/>
      <c r="AM24" s="436">
        <v>932074</v>
      </c>
      <c r="AN24" s="437"/>
      <c r="AO24" s="437"/>
      <c r="AP24" s="437"/>
      <c r="AQ24" s="437"/>
      <c r="AR24" s="476"/>
      <c r="AS24" s="436">
        <v>3259</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12469505</v>
      </c>
      <c r="BO24" s="386"/>
      <c r="BP24" s="386"/>
      <c r="BQ24" s="386"/>
      <c r="BR24" s="386"/>
      <c r="BS24" s="386"/>
      <c r="BT24" s="386"/>
      <c r="BU24" s="387"/>
      <c r="BV24" s="385">
        <v>13096515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6460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4685383</v>
      </c>
      <c r="BO25" s="349"/>
      <c r="BP25" s="349"/>
      <c r="BQ25" s="349"/>
      <c r="BR25" s="349"/>
      <c r="BS25" s="349"/>
      <c r="BT25" s="349"/>
      <c r="BU25" s="350"/>
      <c r="BV25" s="348">
        <v>4379609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6040</v>
      </c>
      <c r="R26" s="437"/>
      <c r="S26" s="437"/>
      <c r="T26" s="437"/>
      <c r="U26" s="437"/>
      <c r="V26" s="476"/>
      <c r="W26" s="531"/>
      <c r="X26" s="519"/>
      <c r="Y26" s="520"/>
      <c r="Z26" s="435" t="s">
        <v>160</v>
      </c>
      <c r="AA26" s="541"/>
      <c r="AB26" s="541"/>
      <c r="AC26" s="541"/>
      <c r="AD26" s="541"/>
      <c r="AE26" s="541"/>
      <c r="AF26" s="541"/>
      <c r="AG26" s="542"/>
      <c r="AH26" s="436">
        <v>11</v>
      </c>
      <c r="AI26" s="437"/>
      <c r="AJ26" s="437"/>
      <c r="AK26" s="437"/>
      <c r="AL26" s="476"/>
      <c r="AM26" s="436">
        <v>34298</v>
      </c>
      <c r="AN26" s="437"/>
      <c r="AO26" s="437"/>
      <c r="AP26" s="437"/>
      <c r="AQ26" s="437"/>
      <c r="AR26" s="476"/>
      <c r="AS26" s="436">
        <v>3118</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4300</v>
      </c>
      <c r="R27" s="437"/>
      <c r="S27" s="437"/>
      <c r="T27" s="437"/>
      <c r="U27" s="437"/>
      <c r="V27" s="476"/>
      <c r="W27" s="531"/>
      <c r="X27" s="519"/>
      <c r="Y27" s="520"/>
      <c r="Z27" s="435" t="s">
        <v>163</v>
      </c>
      <c r="AA27" s="415"/>
      <c r="AB27" s="415"/>
      <c r="AC27" s="415"/>
      <c r="AD27" s="415"/>
      <c r="AE27" s="415"/>
      <c r="AF27" s="415"/>
      <c r="AG27" s="416"/>
      <c r="AH27" s="436" t="s">
        <v>122</v>
      </c>
      <c r="AI27" s="437"/>
      <c r="AJ27" s="437"/>
      <c r="AK27" s="437"/>
      <c r="AL27" s="476"/>
      <c r="AM27" s="436" t="s">
        <v>122</v>
      </c>
      <c r="AN27" s="437"/>
      <c r="AO27" s="437"/>
      <c r="AP27" s="437"/>
      <c r="AQ27" s="437"/>
      <c r="AR27" s="476"/>
      <c r="AS27" s="436" t="s">
        <v>122</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374523</v>
      </c>
      <c r="BO27" s="555"/>
      <c r="BP27" s="555"/>
      <c r="BQ27" s="555"/>
      <c r="BR27" s="555"/>
      <c r="BS27" s="555"/>
      <c r="BT27" s="555"/>
      <c r="BU27" s="556"/>
      <c r="BV27" s="554">
        <v>374473</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3970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3565526</v>
      </c>
      <c r="BO28" s="349"/>
      <c r="BP28" s="349"/>
      <c r="BQ28" s="349"/>
      <c r="BR28" s="349"/>
      <c r="BS28" s="349"/>
      <c r="BT28" s="349"/>
      <c r="BU28" s="350"/>
      <c r="BV28" s="348">
        <v>3323887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18</v>
      </c>
      <c r="M29" s="437"/>
      <c r="N29" s="437"/>
      <c r="O29" s="437"/>
      <c r="P29" s="476"/>
      <c r="Q29" s="436">
        <v>3670</v>
      </c>
      <c r="R29" s="437"/>
      <c r="S29" s="437"/>
      <c r="T29" s="437"/>
      <c r="U29" s="437"/>
      <c r="V29" s="476"/>
      <c r="W29" s="532"/>
      <c r="X29" s="533"/>
      <c r="Y29" s="534"/>
      <c r="Z29" s="435" t="s">
        <v>170</v>
      </c>
      <c r="AA29" s="415"/>
      <c r="AB29" s="415"/>
      <c r="AC29" s="415"/>
      <c r="AD29" s="415"/>
      <c r="AE29" s="415"/>
      <c r="AF29" s="415"/>
      <c r="AG29" s="416"/>
      <c r="AH29" s="436">
        <v>286</v>
      </c>
      <c r="AI29" s="437"/>
      <c r="AJ29" s="437"/>
      <c r="AK29" s="437"/>
      <c r="AL29" s="476"/>
      <c r="AM29" s="436">
        <v>932074</v>
      </c>
      <c r="AN29" s="437"/>
      <c r="AO29" s="437"/>
      <c r="AP29" s="437"/>
      <c r="AQ29" s="437"/>
      <c r="AR29" s="476"/>
      <c r="AS29" s="436">
        <v>3259</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1820</v>
      </c>
      <c r="BO29" s="386"/>
      <c r="BP29" s="386"/>
      <c r="BQ29" s="386"/>
      <c r="BR29" s="386"/>
      <c r="BS29" s="386"/>
      <c r="BT29" s="386"/>
      <c r="BU29" s="387"/>
      <c r="BV29" s="385">
        <v>1820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97.9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1705683</v>
      </c>
      <c r="BO30" s="555"/>
      <c r="BP30" s="555"/>
      <c r="BQ30" s="555"/>
      <c r="BR30" s="555"/>
      <c r="BS30" s="555"/>
      <c r="BT30" s="555"/>
      <c r="BU30" s="556"/>
      <c r="BV30" s="554">
        <v>1107930</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IF('各会計、関係団体の財政状況及び健全化判断比率'!B32="","",'各会計、関係団体の財政状況及び健全化判断比率'!B32)</f>
        <v>水道事業会計</v>
      </c>
      <c r="AP34" s="567"/>
      <c r="AQ34" s="567"/>
      <c r="AR34" s="567"/>
      <c r="AS34" s="567"/>
      <c r="AT34" s="567"/>
      <c r="AU34" s="567"/>
      <c r="AV34" s="567"/>
      <c r="AW34" s="567"/>
      <c r="AX34" s="567"/>
      <c r="AY34" s="567"/>
      <c r="AZ34" s="567"/>
      <c r="BA34" s="567"/>
      <c r="BB34" s="567"/>
      <c r="BC34" s="567"/>
      <c r="BD34" s="165"/>
      <c r="BE34" s="566">
        <f>IF(BG34="","",MAX(C34:D43,U34:V43,AM34:AN43)+1)</f>
        <v>8</v>
      </c>
      <c r="BF34" s="566"/>
      <c r="BG34" s="567" t="str">
        <f>IF('各会計、関係団体の財政状況及び健全化判断比率'!B34="","",'各会計、関係団体の財政状況及び健全化判断比率'!B34)</f>
        <v>農業集落排水事業特別会計</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常総地方広域市町村圏事務組合</v>
      </c>
      <c r="BZ34" s="567"/>
      <c r="CA34" s="567"/>
      <c r="CB34" s="567"/>
      <c r="CC34" s="567"/>
      <c r="CD34" s="567"/>
      <c r="CE34" s="567"/>
      <c r="CF34" s="567"/>
      <c r="CG34" s="567"/>
      <c r="CH34" s="567"/>
      <c r="CI34" s="567"/>
      <c r="CJ34" s="567"/>
      <c r="CK34" s="567"/>
      <c r="CL34" s="567"/>
      <c r="CM34" s="567"/>
      <c r="CN34" s="165"/>
      <c r="CO34" s="566">
        <f>IF(CQ34="","",MAX(C34:D43,U34:V43,AM34:AN43,BE34:BF43,BW34:BX43)+1)</f>
        <v>17</v>
      </c>
      <c r="CP34" s="566"/>
      <c r="CQ34" s="567" t="str">
        <f>IF('各会計、関係団体の財政状況及び健全化判断比率'!BS7="","",'各会計、関係団体の財政状況及び健全化判断比率'!BS7)</f>
        <v>守谷市土地開発公社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後期高齢者医療特別会計</v>
      </c>
      <c r="X35" s="567"/>
      <c r="Y35" s="567"/>
      <c r="Z35" s="567"/>
      <c r="AA35" s="567"/>
      <c r="AB35" s="567"/>
      <c r="AC35" s="567"/>
      <c r="AD35" s="567"/>
      <c r="AE35" s="567"/>
      <c r="AF35" s="567"/>
      <c r="AG35" s="567"/>
      <c r="AH35" s="567"/>
      <c r="AI35" s="567"/>
      <c r="AJ35" s="567"/>
      <c r="AK35" s="567"/>
      <c r="AL35" s="165"/>
      <c r="AM35" s="566">
        <f t="shared" ref="AM35:AM43" si="0">IF(AO35="","",AM34+1)</f>
        <v>7</v>
      </c>
      <c r="AN35" s="566"/>
      <c r="AO35" s="567" t="str">
        <f>IF('各会計、関係団体の財政状況及び健全化判断比率'!B33="","",'各会計、関係団体の財政状況及び健全化判断比率'!B33)</f>
        <v>公共下水道事業会計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常総衛生組合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介護保険特別会計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取手市外２市火葬場組合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5</v>
      </c>
      <c r="V37" s="566"/>
      <c r="W37" s="567" t="str">
        <f>IF('各会計、関係団体の財政状況及び健全化判断比率'!B31="","",'各会計、関係団体の財政状況及び健全化判断比率'!B31)</f>
        <v>介護サービス事業特別会計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茨城県市町村総合事務組合（一般会計）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茨城県市町村総合事務組合（県民交通災害共済事業特別会計）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茨城租税債権管理機構</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茨城県後期高齢者医療広域連合（一般会計）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16</v>
      </c>
      <c r="BX41" s="566"/>
      <c r="BY41" s="567" t="str">
        <f>IF('各会計、関係団体の財政状況及び健全化判断比率'!B75="","",'各会計、関係団体の財政状況及び健全化判断比率'!B75)</f>
        <v>茨城県後期高齢者医療広域連合（後期高齢医療特別会計）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7">
    <pageSetUpPr fitToPage="1"/>
  </sheetPr>
  <dimension ref="B1:M85"/>
  <sheetViews>
    <sheetView showGridLines="0" zoomScale="40" zoomScaleNormal="40" zoomScaleSheetLayoutView="100" workbookViewId="0">
      <selection activeCell="M45" sqref="M45"/>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517</v>
      </c>
      <c r="J40" s="79" t="s">
        <v>518</v>
      </c>
      <c r="K40" s="79" t="s">
        <v>519</v>
      </c>
      <c r="L40" s="79" t="s">
        <v>520</v>
      </c>
      <c r="M40" s="80" t="s">
        <v>521</v>
      </c>
    </row>
    <row r="41" spans="2:13" ht="27.75" customHeight="1" x14ac:dyDescent="0.15">
      <c r="B41" s="1169" t="s">
        <v>24</v>
      </c>
      <c r="C41" s="1170"/>
      <c r="D41" s="81"/>
      <c r="E41" s="1175" t="s">
        <v>25</v>
      </c>
      <c r="F41" s="1175"/>
      <c r="G41" s="1175"/>
      <c r="H41" s="1176"/>
      <c r="I41" s="82">
        <v>14869</v>
      </c>
      <c r="J41" s="83">
        <v>14294</v>
      </c>
      <c r="K41" s="83">
        <v>14754</v>
      </c>
      <c r="L41" s="83">
        <v>14253</v>
      </c>
      <c r="M41" s="84">
        <v>13395</v>
      </c>
    </row>
    <row r="42" spans="2:13" ht="27.75" customHeight="1" x14ac:dyDescent="0.15">
      <c r="B42" s="1171"/>
      <c r="C42" s="1172"/>
      <c r="D42" s="85"/>
      <c r="E42" s="1177" t="s">
        <v>26</v>
      </c>
      <c r="F42" s="1177"/>
      <c r="G42" s="1177"/>
      <c r="H42" s="1178"/>
      <c r="I42" s="86">
        <v>4126</v>
      </c>
      <c r="J42" s="87">
        <v>3780</v>
      </c>
      <c r="K42" s="87">
        <v>3436</v>
      </c>
      <c r="L42" s="87">
        <v>3092</v>
      </c>
      <c r="M42" s="88">
        <v>2747</v>
      </c>
    </row>
    <row r="43" spans="2:13" ht="27.75" customHeight="1" x14ac:dyDescent="0.15">
      <c r="B43" s="1171"/>
      <c r="C43" s="1172"/>
      <c r="D43" s="85"/>
      <c r="E43" s="1177" t="s">
        <v>27</v>
      </c>
      <c r="F43" s="1177"/>
      <c r="G43" s="1177"/>
      <c r="H43" s="1178"/>
      <c r="I43" s="86">
        <v>1195</v>
      </c>
      <c r="J43" s="87">
        <v>1006</v>
      </c>
      <c r="K43" s="87">
        <v>1029</v>
      </c>
      <c r="L43" s="87">
        <v>1010</v>
      </c>
      <c r="M43" s="88">
        <v>922</v>
      </c>
    </row>
    <row r="44" spans="2:13" ht="27.75" customHeight="1" x14ac:dyDescent="0.15">
      <c r="B44" s="1171"/>
      <c r="C44" s="1172"/>
      <c r="D44" s="85"/>
      <c r="E44" s="1177" t="s">
        <v>28</v>
      </c>
      <c r="F44" s="1177"/>
      <c r="G44" s="1177"/>
      <c r="H44" s="1178"/>
      <c r="I44" s="86">
        <v>1402</v>
      </c>
      <c r="J44" s="87">
        <v>2846</v>
      </c>
      <c r="K44" s="87">
        <v>3430</v>
      </c>
      <c r="L44" s="87">
        <v>2962</v>
      </c>
      <c r="M44" s="88">
        <v>2923</v>
      </c>
    </row>
    <row r="45" spans="2:13" ht="27.75" customHeight="1" x14ac:dyDescent="0.15">
      <c r="B45" s="1171"/>
      <c r="C45" s="1172"/>
      <c r="D45" s="85"/>
      <c r="E45" s="1177" t="s">
        <v>29</v>
      </c>
      <c r="F45" s="1177"/>
      <c r="G45" s="1177"/>
      <c r="H45" s="1178"/>
      <c r="I45" s="86">
        <v>865</v>
      </c>
      <c r="J45" s="87">
        <v>962</v>
      </c>
      <c r="K45" s="87">
        <v>996</v>
      </c>
      <c r="L45" s="87">
        <v>607</v>
      </c>
      <c r="M45" s="88">
        <v>493</v>
      </c>
    </row>
    <row r="46" spans="2:13" ht="27.75" customHeight="1" x14ac:dyDescent="0.15">
      <c r="B46" s="1171"/>
      <c r="C46" s="1172"/>
      <c r="D46" s="85"/>
      <c r="E46" s="1177" t="s">
        <v>30</v>
      </c>
      <c r="F46" s="1177"/>
      <c r="G46" s="1177"/>
      <c r="H46" s="1178"/>
      <c r="I46" s="86">
        <v>1</v>
      </c>
      <c r="J46" s="87">
        <v>3</v>
      </c>
      <c r="K46" s="87">
        <v>3</v>
      </c>
      <c r="L46" s="87" t="s">
        <v>478</v>
      </c>
      <c r="M46" s="88">
        <v>4</v>
      </c>
    </row>
    <row r="47" spans="2:13" ht="27.75" customHeight="1" x14ac:dyDescent="0.15">
      <c r="B47" s="1171"/>
      <c r="C47" s="1172"/>
      <c r="D47" s="85"/>
      <c r="E47" s="1177" t="s">
        <v>31</v>
      </c>
      <c r="F47" s="1177"/>
      <c r="G47" s="1177"/>
      <c r="H47" s="1178"/>
      <c r="I47" s="86" t="s">
        <v>478</v>
      </c>
      <c r="J47" s="87" t="s">
        <v>478</v>
      </c>
      <c r="K47" s="87" t="s">
        <v>478</v>
      </c>
      <c r="L47" s="87" t="s">
        <v>478</v>
      </c>
      <c r="M47" s="88" t="s">
        <v>478</v>
      </c>
    </row>
    <row r="48" spans="2:13" ht="27.75" customHeight="1" x14ac:dyDescent="0.15">
      <c r="B48" s="1173"/>
      <c r="C48" s="1174"/>
      <c r="D48" s="85"/>
      <c r="E48" s="1177" t="s">
        <v>32</v>
      </c>
      <c r="F48" s="1177"/>
      <c r="G48" s="1177"/>
      <c r="H48" s="1178"/>
      <c r="I48" s="86" t="s">
        <v>478</v>
      </c>
      <c r="J48" s="87" t="s">
        <v>478</v>
      </c>
      <c r="K48" s="87" t="s">
        <v>478</v>
      </c>
      <c r="L48" s="87" t="s">
        <v>478</v>
      </c>
      <c r="M48" s="88" t="s">
        <v>478</v>
      </c>
    </row>
    <row r="49" spans="2:13" ht="27.75" customHeight="1" x14ac:dyDescent="0.15">
      <c r="B49" s="1179" t="s">
        <v>33</v>
      </c>
      <c r="C49" s="1180"/>
      <c r="D49" s="89"/>
      <c r="E49" s="1177" t="s">
        <v>34</v>
      </c>
      <c r="F49" s="1177"/>
      <c r="G49" s="1177"/>
      <c r="H49" s="1178"/>
      <c r="I49" s="86">
        <v>5436</v>
      </c>
      <c r="J49" s="87">
        <v>4627</v>
      </c>
      <c r="K49" s="87">
        <v>4620</v>
      </c>
      <c r="L49" s="87">
        <v>5267</v>
      </c>
      <c r="M49" s="88">
        <v>6092</v>
      </c>
    </row>
    <row r="50" spans="2:13" ht="27.75" customHeight="1" x14ac:dyDescent="0.15">
      <c r="B50" s="1171"/>
      <c r="C50" s="1172"/>
      <c r="D50" s="85"/>
      <c r="E50" s="1177" t="s">
        <v>35</v>
      </c>
      <c r="F50" s="1177"/>
      <c r="G50" s="1177"/>
      <c r="H50" s="1178"/>
      <c r="I50" s="86">
        <v>3586</v>
      </c>
      <c r="J50" s="87">
        <v>3297</v>
      </c>
      <c r="K50" s="87">
        <v>3603</v>
      </c>
      <c r="L50" s="87">
        <v>3508</v>
      </c>
      <c r="M50" s="88">
        <v>2960</v>
      </c>
    </row>
    <row r="51" spans="2:13" ht="27.75" customHeight="1" x14ac:dyDescent="0.15">
      <c r="B51" s="1173"/>
      <c r="C51" s="1174"/>
      <c r="D51" s="85"/>
      <c r="E51" s="1177" t="s">
        <v>36</v>
      </c>
      <c r="F51" s="1177"/>
      <c r="G51" s="1177"/>
      <c r="H51" s="1178"/>
      <c r="I51" s="86">
        <v>13425</v>
      </c>
      <c r="J51" s="87">
        <v>13728</v>
      </c>
      <c r="K51" s="87">
        <v>13715</v>
      </c>
      <c r="L51" s="87">
        <v>13249</v>
      </c>
      <c r="M51" s="88">
        <v>13602</v>
      </c>
    </row>
    <row r="52" spans="2:13" ht="27.75" customHeight="1" thickBot="1" x14ac:dyDescent="0.2">
      <c r="B52" s="1181" t="s">
        <v>37</v>
      </c>
      <c r="C52" s="1182"/>
      <c r="D52" s="90"/>
      <c r="E52" s="1183" t="s">
        <v>38</v>
      </c>
      <c r="F52" s="1183"/>
      <c r="G52" s="1183"/>
      <c r="H52" s="1184"/>
      <c r="I52" s="91">
        <v>12</v>
      </c>
      <c r="J52" s="92">
        <v>1240</v>
      </c>
      <c r="K52" s="92">
        <v>1710</v>
      </c>
      <c r="L52" s="92">
        <v>-101</v>
      </c>
      <c r="M52" s="93">
        <v>-2169</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516</v>
      </c>
      <c r="G2" s="111"/>
      <c r="H2" s="112"/>
    </row>
    <row r="3" spans="1:8" x14ac:dyDescent="0.15">
      <c r="A3" s="108" t="s">
        <v>509</v>
      </c>
      <c r="B3" s="113"/>
      <c r="C3" s="114"/>
      <c r="D3" s="115">
        <v>26225</v>
      </c>
      <c r="E3" s="116"/>
      <c r="F3" s="117">
        <v>40203</v>
      </c>
      <c r="G3" s="118"/>
      <c r="H3" s="119"/>
    </row>
    <row r="4" spans="1:8" x14ac:dyDescent="0.15">
      <c r="A4" s="120"/>
      <c r="B4" s="121"/>
      <c r="C4" s="122"/>
      <c r="D4" s="123">
        <v>16116</v>
      </c>
      <c r="E4" s="124"/>
      <c r="F4" s="125">
        <v>23352</v>
      </c>
      <c r="G4" s="126"/>
      <c r="H4" s="127"/>
    </row>
    <row r="5" spans="1:8" x14ac:dyDescent="0.15">
      <c r="A5" s="108" t="s">
        <v>511</v>
      </c>
      <c r="B5" s="113"/>
      <c r="C5" s="114"/>
      <c r="D5" s="115">
        <v>41607</v>
      </c>
      <c r="E5" s="116"/>
      <c r="F5" s="117">
        <v>47569</v>
      </c>
      <c r="G5" s="118"/>
      <c r="H5" s="119"/>
    </row>
    <row r="6" spans="1:8" x14ac:dyDescent="0.15">
      <c r="A6" s="120"/>
      <c r="B6" s="121"/>
      <c r="C6" s="122"/>
      <c r="D6" s="123">
        <v>15243</v>
      </c>
      <c r="E6" s="124"/>
      <c r="F6" s="125">
        <v>26255</v>
      </c>
      <c r="G6" s="126"/>
      <c r="H6" s="127"/>
    </row>
    <row r="7" spans="1:8" x14ac:dyDescent="0.15">
      <c r="A7" s="108" t="s">
        <v>512</v>
      </c>
      <c r="B7" s="113"/>
      <c r="C7" s="114"/>
      <c r="D7" s="115">
        <v>73811</v>
      </c>
      <c r="E7" s="116"/>
      <c r="F7" s="117">
        <v>50880</v>
      </c>
      <c r="G7" s="118"/>
      <c r="H7" s="119"/>
    </row>
    <row r="8" spans="1:8" x14ac:dyDescent="0.15">
      <c r="A8" s="120"/>
      <c r="B8" s="121"/>
      <c r="C8" s="122"/>
      <c r="D8" s="123">
        <v>15032</v>
      </c>
      <c r="E8" s="124"/>
      <c r="F8" s="125">
        <v>26879</v>
      </c>
      <c r="G8" s="126"/>
      <c r="H8" s="127"/>
    </row>
    <row r="9" spans="1:8" x14ac:dyDescent="0.15">
      <c r="A9" s="108" t="s">
        <v>513</v>
      </c>
      <c r="B9" s="113"/>
      <c r="C9" s="114"/>
      <c r="D9" s="115">
        <v>55585</v>
      </c>
      <c r="E9" s="116"/>
      <c r="F9" s="117">
        <v>63956</v>
      </c>
      <c r="G9" s="118"/>
      <c r="H9" s="119"/>
    </row>
    <row r="10" spans="1:8" x14ac:dyDescent="0.15">
      <c r="A10" s="120"/>
      <c r="B10" s="121"/>
      <c r="C10" s="122"/>
      <c r="D10" s="123">
        <v>14953</v>
      </c>
      <c r="E10" s="124"/>
      <c r="F10" s="125">
        <v>29239</v>
      </c>
      <c r="G10" s="126"/>
      <c r="H10" s="127"/>
    </row>
    <row r="11" spans="1:8" x14ac:dyDescent="0.15">
      <c r="A11" s="108" t="s">
        <v>514</v>
      </c>
      <c r="B11" s="113"/>
      <c r="C11" s="114"/>
      <c r="D11" s="115">
        <v>27443</v>
      </c>
      <c r="E11" s="116"/>
      <c r="F11" s="117">
        <v>66255</v>
      </c>
      <c r="G11" s="118"/>
      <c r="H11" s="119"/>
    </row>
    <row r="12" spans="1:8" x14ac:dyDescent="0.15">
      <c r="A12" s="120"/>
      <c r="B12" s="121"/>
      <c r="C12" s="128"/>
      <c r="D12" s="123">
        <v>9995</v>
      </c>
      <c r="E12" s="124"/>
      <c r="F12" s="125">
        <v>31822</v>
      </c>
      <c r="G12" s="126"/>
      <c r="H12" s="127"/>
    </row>
    <row r="13" spans="1:8" x14ac:dyDescent="0.15">
      <c r="A13" s="108"/>
      <c r="B13" s="113"/>
      <c r="C13" s="129"/>
      <c r="D13" s="130">
        <v>44934</v>
      </c>
      <c r="E13" s="131"/>
      <c r="F13" s="132">
        <v>53773</v>
      </c>
      <c r="G13" s="133"/>
      <c r="H13" s="119"/>
    </row>
    <row r="14" spans="1:8" x14ac:dyDescent="0.15">
      <c r="A14" s="120"/>
      <c r="B14" s="121"/>
      <c r="C14" s="122"/>
      <c r="D14" s="123">
        <v>14268</v>
      </c>
      <c r="E14" s="124"/>
      <c r="F14" s="125">
        <v>27509</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6.3</v>
      </c>
      <c r="C19" s="134">
        <f>ROUND(VALUE(SUBSTITUTE(実質収支比率等に係る経年分析!G$48,"▲","-")),2)</f>
        <v>10.57</v>
      </c>
      <c r="D19" s="134">
        <f>ROUND(VALUE(SUBSTITUTE(実質収支比率等に係る経年分析!H$48,"▲","-")),2)</f>
        <v>7.59</v>
      </c>
      <c r="E19" s="134">
        <f>ROUND(VALUE(SUBSTITUTE(実質収支比率等に係る経年分析!I$48,"▲","-")),2)</f>
        <v>13.98</v>
      </c>
      <c r="F19" s="134">
        <f>ROUND(VALUE(SUBSTITUTE(実質収支比率等に係る経年分析!J$48,"▲","-")),2)</f>
        <v>7.54</v>
      </c>
    </row>
    <row r="20" spans="1:11" x14ac:dyDescent="0.15">
      <c r="A20" s="134" t="s">
        <v>43</v>
      </c>
      <c r="B20" s="134">
        <f>ROUND(VALUE(SUBSTITUTE(実質収支比率等に係る経年分析!F$47,"▲","-")),2)</f>
        <v>26.41</v>
      </c>
      <c r="C20" s="134">
        <f>ROUND(VALUE(SUBSTITUTE(実質収支比率等に係る経年分析!G$47,"▲","-")),2)</f>
        <v>21.41</v>
      </c>
      <c r="D20" s="134">
        <f>ROUND(VALUE(SUBSTITUTE(実質収支比率等に係る経年分析!H$47,"▲","-")),2)</f>
        <v>24.17</v>
      </c>
      <c r="E20" s="134">
        <f>ROUND(VALUE(SUBSTITUTE(実質収支比率等に係る経年分析!I$47,"▲","-")),2)</f>
        <v>28.14</v>
      </c>
      <c r="F20" s="134">
        <f>ROUND(VALUE(SUBSTITUTE(実質収支比率等に係る経年分析!J$47,"▲","-")),2)</f>
        <v>29.71</v>
      </c>
    </row>
    <row r="21" spans="1:11" x14ac:dyDescent="0.15">
      <c r="A21" s="134" t="s">
        <v>44</v>
      </c>
      <c r="B21" s="134">
        <f>IF(ISNUMBER(VALUE(SUBSTITUTE(実質収支比率等に係る経年分析!F$49,"▲","-"))),ROUND(VALUE(SUBSTITUTE(実質収支比率等に係る経年分析!F$49,"▲","-")),2),NA())</f>
        <v>-9.76</v>
      </c>
      <c r="C21" s="134">
        <f>IF(ISNUMBER(VALUE(SUBSTITUTE(実質収支比率等に係る経年分析!G$49,"▲","-"))),ROUND(VALUE(SUBSTITUTE(実質収支比率等に係る経年分析!G$49,"▲","-")),2),NA())</f>
        <v>-10.41</v>
      </c>
      <c r="D21" s="134">
        <f>IF(ISNUMBER(VALUE(SUBSTITUTE(実質収支比率等に係る経年分析!H$49,"▲","-"))),ROUND(VALUE(SUBSTITUTE(実質収支比率等に係る経年分析!H$49,"▲","-")),2),NA())</f>
        <v>-8.74</v>
      </c>
      <c r="E21" s="134">
        <f>IF(ISNUMBER(VALUE(SUBSTITUTE(実質収支比率等に係る経年分析!I$49,"▲","-"))),ROUND(VALUE(SUBSTITUTE(実質収支比率等に係る経年分析!I$49,"▲","-")),2),NA())</f>
        <v>4.8899999999999997</v>
      </c>
      <c r="F21" s="134">
        <f>IF(ISNUMBER(VALUE(SUBSTITUTE(実質収支比率等に係る経年分析!J$49,"▲","-"))),ROUND(VALUE(SUBSTITUTE(実質収支比率等に係る経年分析!J$49,"▲","-")),2),NA())</f>
        <v>-16.54</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介護サービス事業特別会計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x14ac:dyDescent="0.15">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x14ac:dyDescent="0.15">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1.1200000000000001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1.59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2.29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1.81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1.28</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1.1200000000000001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0.81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1.63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1.32</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6.29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8.8800000000000008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7.58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13.97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7.54</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15.7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15.92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18.399999999999999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17.350000000000001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17.170000000000002</v>
      </c>
    </row>
    <row r="36" spans="1:16" x14ac:dyDescent="0.15">
      <c r="A36" s="135" t="str">
        <f>IF(連結実質赤字比率に係る赤字・黒字の構成分析!C$34="",NA(),連結実質赤字比率に係る赤字・黒字の構成分析!C$34)</f>
        <v>公共下水道事業会計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26.59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26.08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28.99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30.12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30.45</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1853</v>
      </c>
      <c r="E42" s="136"/>
      <c r="F42" s="136"/>
      <c r="G42" s="136">
        <f>'実質公債費比率（分子）の構造'!L$52</f>
        <v>1768</v>
      </c>
      <c r="H42" s="136"/>
      <c r="I42" s="136"/>
      <c r="J42" s="136">
        <f>'実質公債費比率（分子）の構造'!M$52</f>
        <v>1772</v>
      </c>
      <c r="K42" s="136"/>
      <c r="L42" s="136"/>
      <c r="M42" s="136">
        <f>'実質公債費比率（分子）の構造'!N$52</f>
        <v>1859</v>
      </c>
      <c r="N42" s="136"/>
      <c r="O42" s="136"/>
      <c r="P42" s="136">
        <f>'実質公債費比率（分子）の構造'!O$52</f>
        <v>1709</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344</v>
      </c>
      <c r="C44" s="136"/>
      <c r="D44" s="136"/>
      <c r="E44" s="136">
        <f>'実質公債費比率（分子）の構造'!L$50</f>
        <v>344</v>
      </c>
      <c r="F44" s="136"/>
      <c r="G44" s="136"/>
      <c r="H44" s="136">
        <f>'実質公債費比率（分子）の構造'!M$50</f>
        <v>344</v>
      </c>
      <c r="I44" s="136"/>
      <c r="J44" s="136"/>
      <c r="K44" s="136">
        <f>'実質公債費比率（分子）の構造'!N$50</f>
        <v>344</v>
      </c>
      <c r="L44" s="136"/>
      <c r="M44" s="136"/>
      <c r="N44" s="136">
        <f>'実質公債費比率（分子）の構造'!O$50</f>
        <v>344</v>
      </c>
      <c r="O44" s="136"/>
      <c r="P44" s="136"/>
    </row>
    <row r="45" spans="1:16" x14ac:dyDescent="0.15">
      <c r="A45" s="136" t="s">
        <v>54</v>
      </c>
      <c r="B45" s="136">
        <f>'実質公債費比率（分子）の構造'!K$49</f>
        <v>90</v>
      </c>
      <c r="C45" s="136"/>
      <c r="D45" s="136"/>
      <c r="E45" s="136">
        <f>'実質公債費比率（分子）の構造'!L$49</f>
        <v>91</v>
      </c>
      <c r="F45" s="136"/>
      <c r="G45" s="136"/>
      <c r="H45" s="136">
        <f>'実質公債費比率（分子）の構造'!M$49</f>
        <v>135</v>
      </c>
      <c r="I45" s="136"/>
      <c r="J45" s="136"/>
      <c r="K45" s="136">
        <f>'実質公債費比率（分子）の構造'!N$49</f>
        <v>488</v>
      </c>
      <c r="L45" s="136"/>
      <c r="M45" s="136"/>
      <c r="N45" s="136">
        <f>'実質公債費比率（分子）の構造'!O$49</f>
        <v>187</v>
      </c>
      <c r="O45" s="136"/>
      <c r="P45" s="136"/>
    </row>
    <row r="46" spans="1:16" x14ac:dyDescent="0.15">
      <c r="A46" s="136" t="s">
        <v>55</v>
      </c>
      <c r="B46" s="136">
        <f>'実質公債費比率（分子）の構造'!K$48</f>
        <v>98</v>
      </c>
      <c r="C46" s="136"/>
      <c r="D46" s="136"/>
      <c r="E46" s="136">
        <f>'実質公債費比率（分子）の構造'!L$48</f>
        <v>58</v>
      </c>
      <c r="F46" s="136"/>
      <c r="G46" s="136"/>
      <c r="H46" s="136">
        <f>'実質公債費比率（分子）の構造'!M$48</f>
        <v>111</v>
      </c>
      <c r="I46" s="136"/>
      <c r="J46" s="136"/>
      <c r="K46" s="136">
        <f>'実質公債費比率（分子）の構造'!N$48</f>
        <v>108</v>
      </c>
      <c r="L46" s="136"/>
      <c r="M46" s="136"/>
      <c r="N46" s="136">
        <f>'実質公債費比率（分子）の構造'!O$48</f>
        <v>48</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1907</v>
      </c>
      <c r="C49" s="136"/>
      <c r="D49" s="136"/>
      <c r="E49" s="136">
        <f>'実質公債費比率（分子）の構造'!L$45</f>
        <v>1894</v>
      </c>
      <c r="F49" s="136"/>
      <c r="G49" s="136"/>
      <c r="H49" s="136">
        <f>'実質公債費比率（分子）の構造'!M$45</f>
        <v>1829</v>
      </c>
      <c r="I49" s="136"/>
      <c r="J49" s="136"/>
      <c r="K49" s="136">
        <f>'実質公債費比率（分子）の構造'!N$45</f>
        <v>1799</v>
      </c>
      <c r="L49" s="136"/>
      <c r="M49" s="136"/>
      <c r="N49" s="136">
        <f>'実質公債費比率（分子）の構造'!O$45</f>
        <v>1714</v>
      </c>
      <c r="O49" s="136"/>
      <c r="P49" s="136"/>
    </row>
    <row r="50" spans="1:16" x14ac:dyDescent="0.15">
      <c r="A50" s="136" t="s">
        <v>59</v>
      </c>
      <c r="B50" s="136" t="e">
        <f>NA()</f>
        <v>#N/A</v>
      </c>
      <c r="C50" s="136">
        <f>IF(ISNUMBER('実質公債費比率（分子）の構造'!K$53),'実質公債費比率（分子）の構造'!K$53,NA())</f>
        <v>586</v>
      </c>
      <c r="D50" s="136" t="e">
        <f>NA()</f>
        <v>#N/A</v>
      </c>
      <c r="E50" s="136" t="e">
        <f>NA()</f>
        <v>#N/A</v>
      </c>
      <c r="F50" s="136">
        <f>IF(ISNUMBER('実質公債費比率（分子）の構造'!L$53),'実質公債費比率（分子）の構造'!L$53,NA())</f>
        <v>619</v>
      </c>
      <c r="G50" s="136" t="e">
        <f>NA()</f>
        <v>#N/A</v>
      </c>
      <c r="H50" s="136" t="e">
        <f>NA()</f>
        <v>#N/A</v>
      </c>
      <c r="I50" s="136">
        <f>IF(ISNUMBER('実質公債費比率（分子）の構造'!M$53),'実質公債費比率（分子）の構造'!M$53,NA())</f>
        <v>647</v>
      </c>
      <c r="J50" s="136" t="e">
        <f>NA()</f>
        <v>#N/A</v>
      </c>
      <c r="K50" s="136" t="e">
        <f>NA()</f>
        <v>#N/A</v>
      </c>
      <c r="L50" s="136">
        <f>IF(ISNUMBER('実質公債費比率（分子）の構造'!N$53),'実質公債費比率（分子）の構造'!N$53,NA())</f>
        <v>880</v>
      </c>
      <c r="M50" s="136" t="e">
        <f>NA()</f>
        <v>#N/A</v>
      </c>
      <c r="N50" s="136" t="e">
        <f>NA()</f>
        <v>#N/A</v>
      </c>
      <c r="O50" s="136">
        <f>IF(ISNUMBER('実質公債費比率（分子）の構造'!O$53),'実質公債費比率（分子）の構造'!O$53,NA())</f>
        <v>584</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13425</v>
      </c>
      <c r="E56" s="135"/>
      <c r="F56" s="135"/>
      <c r="G56" s="135">
        <f>'将来負担比率（分子）の構造'!J$51</f>
        <v>13728</v>
      </c>
      <c r="H56" s="135"/>
      <c r="I56" s="135"/>
      <c r="J56" s="135">
        <f>'将来負担比率（分子）の構造'!K$51</f>
        <v>13715</v>
      </c>
      <c r="K56" s="135"/>
      <c r="L56" s="135"/>
      <c r="M56" s="135">
        <f>'将来負担比率（分子）の構造'!L$51</f>
        <v>13249</v>
      </c>
      <c r="N56" s="135"/>
      <c r="O56" s="135"/>
      <c r="P56" s="135">
        <f>'将来負担比率（分子）の構造'!M$51</f>
        <v>13602</v>
      </c>
    </row>
    <row r="57" spans="1:16" x14ac:dyDescent="0.15">
      <c r="A57" s="135" t="s">
        <v>35</v>
      </c>
      <c r="B57" s="135"/>
      <c r="C57" s="135"/>
      <c r="D57" s="135">
        <f>'将来負担比率（分子）の構造'!I$50</f>
        <v>3586</v>
      </c>
      <c r="E57" s="135"/>
      <c r="F57" s="135"/>
      <c r="G57" s="135">
        <f>'将来負担比率（分子）の構造'!J$50</f>
        <v>3297</v>
      </c>
      <c r="H57" s="135"/>
      <c r="I57" s="135"/>
      <c r="J57" s="135">
        <f>'将来負担比率（分子）の構造'!K$50</f>
        <v>3603</v>
      </c>
      <c r="K57" s="135"/>
      <c r="L57" s="135"/>
      <c r="M57" s="135">
        <f>'将来負担比率（分子）の構造'!L$50</f>
        <v>3508</v>
      </c>
      <c r="N57" s="135"/>
      <c r="O57" s="135"/>
      <c r="P57" s="135">
        <f>'将来負担比率（分子）の構造'!M$50</f>
        <v>2960</v>
      </c>
    </row>
    <row r="58" spans="1:16" x14ac:dyDescent="0.15">
      <c r="A58" s="135" t="s">
        <v>34</v>
      </c>
      <c r="B58" s="135"/>
      <c r="C58" s="135"/>
      <c r="D58" s="135">
        <f>'将来負担比率（分子）の構造'!I$49</f>
        <v>5436</v>
      </c>
      <c r="E58" s="135"/>
      <c r="F58" s="135"/>
      <c r="G58" s="135">
        <f>'将来負担比率（分子）の構造'!J$49</f>
        <v>4627</v>
      </c>
      <c r="H58" s="135"/>
      <c r="I58" s="135"/>
      <c r="J58" s="135">
        <f>'将来負担比率（分子）の構造'!K$49</f>
        <v>4620</v>
      </c>
      <c r="K58" s="135"/>
      <c r="L58" s="135"/>
      <c r="M58" s="135">
        <f>'将来負担比率（分子）の構造'!L$49</f>
        <v>5267</v>
      </c>
      <c r="N58" s="135"/>
      <c r="O58" s="135"/>
      <c r="P58" s="135">
        <f>'将来負担比率（分子）の構造'!M$49</f>
        <v>6092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v>
      </c>
      <c r="C61" s="135"/>
      <c r="D61" s="135"/>
      <c r="E61" s="135">
        <f>'将来負担比率（分子）の構造'!J$46</f>
        <v>3</v>
      </c>
      <c r="F61" s="135"/>
      <c r="G61" s="135"/>
      <c r="H61" s="135">
        <f>'将来負担比率（分子）の構造'!K$46</f>
        <v>3</v>
      </c>
      <c r="I61" s="135"/>
      <c r="J61" s="135"/>
      <c r="K61" s="135" t="str">
        <f>'将来負担比率（分子）の構造'!L$46</f>
        <v>-</v>
      </c>
      <c r="L61" s="135"/>
      <c r="M61" s="135"/>
      <c r="N61" s="135">
        <f>'将来負担比率（分子）の構造'!M$46</f>
        <v>4</v>
      </c>
      <c r="O61" s="135"/>
      <c r="P61" s="135"/>
    </row>
    <row r="62" spans="1:16" x14ac:dyDescent="0.15">
      <c r="A62" s="135" t="s">
        <v>29</v>
      </c>
      <c r="B62" s="135">
        <f>'将来負担比率（分子）の構造'!I$45</f>
        <v>865</v>
      </c>
      <c r="C62" s="135"/>
      <c r="D62" s="135"/>
      <c r="E62" s="135">
        <f>'将来負担比率（分子）の構造'!J$45</f>
        <v>962</v>
      </c>
      <c r="F62" s="135"/>
      <c r="G62" s="135"/>
      <c r="H62" s="135">
        <f>'将来負担比率（分子）の構造'!K$45</f>
        <v>996</v>
      </c>
      <c r="I62" s="135"/>
      <c r="J62" s="135"/>
      <c r="K62" s="135">
        <f>'将来負担比率（分子）の構造'!L$45</f>
        <v>607</v>
      </c>
      <c r="L62" s="135"/>
      <c r="M62" s="135"/>
      <c r="N62" s="135">
        <f>'将来負担比率（分子）の構造'!M$45</f>
        <v>493</v>
      </c>
      <c r="O62" s="135"/>
      <c r="P62" s="135"/>
    </row>
    <row r="63" spans="1:16" x14ac:dyDescent="0.15">
      <c r="A63" s="135" t="s">
        <v>28</v>
      </c>
      <c r="B63" s="135">
        <f>'将来負担比率（分子）の構造'!I$44</f>
        <v>1402</v>
      </c>
      <c r="C63" s="135"/>
      <c r="D63" s="135"/>
      <c r="E63" s="135">
        <f>'将来負担比率（分子）の構造'!J$44</f>
        <v>2846</v>
      </c>
      <c r="F63" s="135"/>
      <c r="G63" s="135"/>
      <c r="H63" s="135">
        <f>'将来負担比率（分子）の構造'!K$44</f>
        <v>3430</v>
      </c>
      <c r="I63" s="135"/>
      <c r="J63" s="135"/>
      <c r="K63" s="135">
        <f>'将来負担比率（分子）の構造'!L$44</f>
        <v>2962</v>
      </c>
      <c r="L63" s="135"/>
      <c r="M63" s="135"/>
      <c r="N63" s="135">
        <f>'将来負担比率（分子）の構造'!M$44</f>
        <v>2923</v>
      </c>
      <c r="O63" s="135"/>
      <c r="P63" s="135"/>
    </row>
    <row r="64" spans="1:16" x14ac:dyDescent="0.15">
      <c r="A64" s="135" t="s">
        <v>27</v>
      </c>
      <c r="B64" s="135">
        <f>'将来負担比率（分子）の構造'!I$43</f>
        <v>1195</v>
      </c>
      <c r="C64" s="135"/>
      <c r="D64" s="135"/>
      <c r="E64" s="135">
        <f>'将来負担比率（分子）の構造'!J$43</f>
        <v>1006</v>
      </c>
      <c r="F64" s="135"/>
      <c r="G64" s="135"/>
      <c r="H64" s="135">
        <f>'将来負担比率（分子）の構造'!K$43</f>
        <v>1029</v>
      </c>
      <c r="I64" s="135"/>
      <c r="J64" s="135"/>
      <c r="K64" s="135">
        <f>'将来負担比率（分子）の構造'!L$43</f>
        <v>1010</v>
      </c>
      <c r="L64" s="135"/>
      <c r="M64" s="135"/>
      <c r="N64" s="135">
        <f>'将来負担比率（分子）の構造'!M$43</f>
        <v>922</v>
      </c>
      <c r="O64" s="135"/>
      <c r="P64" s="135"/>
    </row>
    <row r="65" spans="1:16" x14ac:dyDescent="0.15">
      <c r="A65" s="135" t="s">
        <v>26</v>
      </c>
      <c r="B65" s="135">
        <f>'将来負担比率（分子）の構造'!I$42</f>
        <v>4126</v>
      </c>
      <c r="C65" s="135"/>
      <c r="D65" s="135"/>
      <c r="E65" s="135">
        <f>'将来負担比率（分子）の構造'!J$42</f>
        <v>3780</v>
      </c>
      <c r="F65" s="135"/>
      <c r="G65" s="135"/>
      <c r="H65" s="135">
        <f>'将来負担比率（分子）の構造'!K$42</f>
        <v>3436</v>
      </c>
      <c r="I65" s="135"/>
      <c r="J65" s="135"/>
      <c r="K65" s="135">
        <f>'将来負担比率（分子）の構造'!L$42</f>
        <v>3092</v>
      </c>
      <c r="L65" s="135"/>
      <c r="M65" s="135"/>
      <c r="N65" s="135">
        <f>'将来負担比率（分子）の構造'!M$42</f>
        <v>2747</v>
      </c>
      <c r="O65" s="135"/>
      <c r="P65" s="135"/>
    </row>
    <row r="66" spans="1:16" x14ac:dyDescent="0.15">
      <c r="A66" s="135" t="s">
        <v>25</v>
      </c>
      <c r="B66" s="135">
        <f>'将来負担比率（分子）の構造'!I$41</f>
        <v>14869</v>
      </c>
      <c r="C66" s="135"/>
      <c r="D66" s="135"/>
      <c r="E66" s="135">
        <f>'将来負担比率（分子）の構造'!J$41</f>
        <v>14294</v>
      </c>
      <c r="F66" s="135"/>
      <c r="G66" s="135"/>
      <c r="H66" s="135">
        <f>'将来負担比率（分子）の構造'!K$41</f>
        <v>14754</v>
      </c>
      <c r="I66" s="135"/>
      <c r="J66" s="135"/>
      <c r="K66" s="135">
        <f>'将来負担比率（分子）の構造'!L$41</f>
        <v>14253</v>
      </c>
      <c r="L66" s="135"/>
      <c r="M66" s="135"/>
      <c r="N66" s="135">
        <f>'将来負担比率（分子）の構造'!M$41</f>
        <v>13395</v>
      </c>
      <c r="O66" s="135"/>
      <c r="P66" s="135"/>
    </row>
    <row r="67" spans="1:16" x14ac:dyDescent="0.15">
      <c r="A67" s="135" t="s">
        <v>63</v>
      </c>
      <c r="B67" s="135" t="e">
        <f>NA()</f>
        <v>#N/A</v>
      </c>
      <c r="C67" s="135">
        <f>IF(ISNUMBER('将来負担比率（分子）の構造'!I$52), IF('将来負担比率（分子）の構造'!I$52 &lt; 0, 0, '将来負担比率（分子）の構造'!I$52), NA())</f>
        <v>12</v>
      </c>
      <c r="D67" s="135" t="e">
        <f>NA()</f>
        <v>#N/A</v>
      </c>
      <c r="E67" s="135" t="e">
        <f>NA()</f>
        <v>#N/A</v>
      </c>
      <c r="F67" s="135">
        <f>IF(ISNUMBER('将来負担比率（分子）の構造'!J$52), IF('将来負担比率（分子）の構造'!J$52 &lt; 0, 0, '将来負担比率（分子）の構造'!J$52), NA())</f>
        <v>1240</v>
      </c>
      <c r="G67" s="135" t="e">
        <f>NA()</f>
        <v>#N/A</v>
      </c>
      <c r="H67" s="135" t="e">
        <f>NA()</f>
        <v>#N/A</v>
      </c>
      <c r="I67" s="135">
        <f>IF(ISNUMBER('将来負担比率（分子）の構造'!K$52), IF('将来負担比率（分子）の構造'!K$52 &lt; 0, 0, '将来負担比率（分子）の構造'!K$52), NA())</f>
        <v>1710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51"/>
  <sheetViews>
    <sheetView showGridLines="0" zoomScale="70" zoomScaleNormal="7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11400825</v>
      </c>
      <c r="S5" s="583"/>
      <c r="T5" s="583"/>
      <c r="U5" s="583"/>
      <c r="V5" s="583"/>
      <c r="W5" s="583"/>
      <c r="X5" s="583"/>
      <c r="Y5" s="584"/>
      <c r="Z5" s="585">
        <v>57.7</v>
      </c>
      <c r="AA5" s="585"/>
      <c r="AB5" s="585"/>
      <c r="AC5" s="585"/>
      <c r="AD5" s="586">
        <v>10649625</v>
      </c>
      <c r="AE5" s="586"/>
      <c r="AF5" s="586"/>
      <c r="AG5" s="586"/>
      <c r="AH5" s="586"/>
      <c r="AI5" s="586"/>
      <c r="AJ5" s="586"/>
      <c r="AK5" s="586"/>
      <c r="AL5" s="587">
        <v>89.6</v>
      </c>
      <c r="AM5" s="588"/>
      <c r="AN5" s="588"/>
      <c r="AO5" s="589"/>
      <c r="AP5" s="579" t="s">
        <v>208</v>
      </c>
      <c r="AQ5" s="580"/>
      <c r="AR5" s="580"/>
      <c r="AS5" s="580"/>
      <c r="AT5" s="580"/>
      <c r="AU5" s="580"/>
      <c r="AV5" s="580"/>
      <c r="AW5" s="580"/>
      <c r="AX5" s="580"/>
      <c r="AY5" s="580"/>
      <c r="AZ5" s="580"/>
      <c r="BA5" s="580"/>
      <c r="BB5" s="580"/>
      <c r="BC5" s="580"/>
      <c r="BD5" s="580"/>
      <c r="BE5" s="580"/>
      <c r="BF5" s="581"/>
      <c r="BG5" s="593">
        <v>10649625</v>
      </c>
      <c r="BH5" s="594"/>
      <c r="BI5" s="594"/>
      <c r="BJ5" s="594"/>
      <c r="BK5" s="594"/>
      <c r="BL5" s="594"/>
      <c r="BM5" s="594"/>
      <c r="BN5" s="595"/>
      <c r="BO5" s="596">
        <v>93.4</v>
      </c>
      <c r="BP5" s="596"/>
      <c r="BQ5" s="596"/>
      <c r="BR5" s="596"/>
      <c r="BS5" s="597">
        <v>162946</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174053</v>
      </c>
      <c r="S6" s="594"/>
      <c r="T6" s="594"/>
      <c r="U6" s="594"/>
      <c r="V6" s="594"/>
      <c r="W6" s="594"/>
      <c r="X6" s="594"/>
      <c r="Y6" s="595"/>
      <c r="Z6" s="596">
        <v>0.9</v>
      </c>
      <c r="AA6" s="596"/>
      <c r="AB6" s="596"/>
      <c r="AC6" s="596"/>
      <c r="AD6" s="597">
        <v>174053</v>
      </c>
      <c r="AE6" s="597"/>
      <c r="AF6" s="597"/>
      <c r="AG6" s="597"/>
      <c r="AH6" s="597"/>
      <c r="AI6" s="597"/>
      <c r="AJ6" s="597"/>
      <c r="AK6" s="597"/>
      <c r="AL6" s="598">
        <v>1.5</v>
      </c>
      <c r="AM6" s="599"/>
      <c r="AN6" s="599"/>
      <c r="AO6" s="600"/>
      <c r="AP6" s="590" t="s">
        <v>213</v>
      </c>
      <c r="AQ6" s="591"/>
      <c r="AR6" s="591"/>
      <c r="AS6" s="591"/>
      <c r="AT6" s="591"/>
      <c r="AU6" s="591"/>
      <c r="AV6" s="591"/>
      <c r="AW6" s="591"/>
      <c r="AX6" s="591"/>
      <c r="AY6" s="591"/>
      <c r="AZ6" s="591"/>
      <c r="BA6" s="591"/>
      <c r="BB6" s="591"/>
      <c r="BC6" s="591"/>
      <c r="BD6" s="591"/>
      <c r="BE6" s="591"/>
      <c r="BF6" s="592"/>
      <c r="BG6" s="593">
        <v>10649625</v>
      </c>
      <c r="BH6" s="594"/>
      <c r="BI6" s="594"/>
      <c r="BJ6" s="594"/>
      <c r="BK6" s="594"/>
      <c r="BL6" s="594"/>
      <c r="BM6" s="594"/>
      <c r="BN6" s="595"/>
      <c r="BO6" s="596">
        <v>93.4</v>
      </c>
      <c r="BP6" s="596"/>
      <c r="BQ6" s="596"/>
      <c r="BR6" s="596"/>
      <c r="BS6" s="597">
        <v>162946</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214946</v>
      </c>
      <c r="CS6" s="594"/>
      <c r="CT6" s="594"/>
      <c r="CU6" s="594"/>
      <c r="CV6" s="594"/>
      <c r="CW6" s="594"/>
      <c r="CX6" s="594"/>
      <c r="CY6" s="595"/>
      <c r="CZ6" s="596">
        <v>1.2</v>
      </c>
      <c r="DA6" s="596"/>
      <c r="DB6" s="596"/>
      <c r="DC6" s="596"/>
      <c r="DD6" s="602" t="s">
        <v>215</v>
      </c>
      <c r="DE6" s="594"/>
      <c r="DF6" s="594"/>
      <c r="DG6" s="594"/>
      <c r="DH6" s="594"/>
      <c r="DI6" s="594"/>
      <c r="DJ6" s="594"/>
      <c r="DK6" s="594"/>
      <c r="DL6" s="594"/>
      <c r="DM6" s="594"/>
      <c r="DN6" s="594"/>
      <c r="DO6" s="594"/>
      <c r="DP6" s="595"/>
      <c r="DQ6" s="602">
        <v>214946</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18743</v>
      </c>
      <c r="S7" s="594"/>
      <c r="T7" s="594"/>
      <c r="U7" s="594"/>
      <c r="V7" s="594"/>
      <c r="W7" s="594"/>
      <c r="X7" s="594"/>
      <c r="Y7" s="595"/>
      <c r="Z7" s="596">
        <v>0.1</v>
      </c>
      <c r="AA7" s="596"/>
      <c r="AB7" s="596"/>
      <c r="AC7" s="596"/>
      <c r="AD7" s="597">
        <v>18743</v>
      </c>
      <c r="AE7" s="597"/>
      <c r="AF7" s="597"/>
      <c r="AG7" s="597"/>
      <c r="AH7" s="597"/>
      <c r="AI7" s="597"/>
      <c r="AJ7" s="597"/>
      <c r="AK7" s="597"/>
      <c r="AL7" s="598">
        <v>0.2</v>
      </c>
      <c r="AM7" s="599"/>
      <c r="AN7" s="599"/>
      <c r="AO7" s="600"/>
      <c r="AP7" s="590" t="s">
        <v>217</v>
      </c>
      <c r="AQ7" s="591"/>
      <c r="AR7" s="591"/>
      <c r="AS7" s="591"/>
      <c r="AT7" s="591"/>
      <c r="AU7" s="591"/>
      <c r="AV7" s="591"/>
      <c r="AW7" s="591"/>
      <c r="AX7" s="591"/>
      <c r="AY7" s="591"/>
      <c r="AZ7" s="591"/>
      <c r="BA7" s="591"/>
      <c r="BB7" s="591"/>
      <c r="BC7" s="591"/>
      <c r="BD7" s="591"/>
      <c r="BE7" s="591"/>
      <c r="BF7" s="592"/>
      <c r="BG7" s="593">
        <v>5639286</v>
      </c>
      <c r="BH7" s="594"/>
      <c r="BI7" s="594"/>
      <c r="BJ7" s="594"/>
      <c r="BK7" s="594"/>
      <c r="BL7" s="594"/>
      <c r="BM7" s="594"/>
      <c r="BN7" s="595"/>
      <c r="BO7" s="596">
        <v>49.5</v>
      </c>
      <c r="BP7" s="596"/>
      <c r="BQ7" s="596"/>
      <c r="BR7" s="596"/>
      <c r="BS7" s="597">
        <v>162946</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2865514</v>
      </c>
      <c r="CS7" s="594"/>
      <c r="CT7" s="594"/>
      <c r="CU7" s="594"/>
      <c r="CV7" s="594"/>
      <c r="CW7" s="594"/>
      <c r="CX7" s="594"/>
      <c r="CY7" s="595"/>
      <c r="CZ7" s="596">
        <v>15.5</v>
      </c>
      <c r="DA7" s="596"/>
      <c r="DB7" s="596"/>
      <c r="DC7" s="596"/>
      <c r="DD7" s="602">
        <v>34930</v>
      </c>
      <c r="DE7" s="594"/>
      <c r="DF7" s="594"/>
      <c r="DG7" s="594"/>
      <c r="DH7" s="594"/>
      <c r="DI7" s="594"/>
      <c r="DJ7" s="594"/>
      <c r="DK7" s="594"/>
      <c r="DL7" s="594"/>
      <c r="DM7" s="594"/>
      <c r="DN7" s="594"/>
      <c r="DO7" s="594"/>
      <c r="DP7" s="595"/>
      <c r="DQ7" s="602">
        <v>2663275</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75055</v>
      </c>
      <c r="S8" s="594"/>
      <c r="T8" s="594"/>
      <c r="U8" s="594"/>
      <c r="V8" s="594"/>
      <c r="W8" s="594"/>
      <c r="X8" s="594"/>
      <c r="Y8" s="595"/>
      <c r="Z8" s="596">
        <v>0.4</v>
      </c>
      <c r="AA8" s="596"/>
      <c r="AB8" s="596"/>
      <c r="AC8" s="596"/>
      <c r="AD8" s="597">
        <v>75055</v>
      </c>
      <c r="AE8" s="597"/>
      <c r="AF8" s="597"/>
      <c r="AG8" s="597"/>
      <c r="AH8" s="597"/>
      <c r="AI8" s="597"/>
      <c r="AJ8" s="597"/>
      <c r="AK8" s="597"/>
      <c r="AL8" s="598">
        <v>0.6</v>
      </c>
      <c r="AM8" s="599"/>
      <c r="AN8" s="599"/>
      <c r="AO8" s="600"/>
      <c r="AP8" s="590" t="s">
        <v>220</v>
      </c>
      <c r="AQ8" s="591"/>
      <c r="AR8" s="591"/>
      <c r="AS8" s="591"/>
      <c r="AT8" s="591"/>
      <c r="AU8" s="591"/>
      <c r="AV8" s="591"/>
      <c r="AW8" s="591"/>
      <c r="AX8" s="591"/>
      <c r="AY8" s="591"/>
      <c r="AZ8" s="591"/>
      <c r="BA8" s="591"/>
      <c r="BB8" s="591"/>
      <c r="BC8" s="591"/>
      <c r="BD8" s="591"/>
      <c r="BE8" s="591"/>
      <c r="BF8" s="592"/>
      <c r="BG8" s="593">
        <v>112554</v>
      </c>
      <c r="BH8" s="594"/>
      <c r="BI8" s="594"/>
      <c r="BJ8" s="594"/>
      <c r="BK8" s="594"/>
      <c r="BL8" s="594"/>
      <c r="BM8" s="594"/>
      <c r="BN8" s="595"/>
      <c r="BO8" s="596">
        <v>1</v>
      </c>
      <c r="BP8" s="596"/>
      <c r="BQ8" s="596"/>
      <c r="BR8" s="596"/>
      <c r="BS8" s="602" t="s">
        <v>112</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6331736</v>
      </c>
      <c r="CS8" s="594"/>
      <c r="CT8" s="594"/>
      <c r="CU8" s="594"/>
      <c r="CV8" s="594"/>
      <c r="CW8" s="594"/>
      <c r="CX8" s="594"/>
      <c r="CY8" s="595"/>
      <c r="CZ8" s="596">
        <v>34.200000000000003</v>
      </c>
      <c r="DA8" s="596"/>
      <c r="DB8" s="596"/>
      <c r="DC8" s="596"/>
      <c r="DD8" s="602">
        <v>4252</v>
      </c>
      <c r="DE8" s="594"/>
      <c r="DF8" s="594"/>
      <c r="DG8" s="594"/>
      <c r="DH8" s="594"/>
      <c r="DI8" s="594"/>
      <c r="DJ8" s="594"/>
      <c r="DK8" s="594"/>
      <c r="DL8" s="594"/>
      <c r="DM8" s="594"/>
      <c r="DN8" s="594"/>
      <c r="DO8" s="594"/>
      <c r="DP8" s="595"/>
      <c r="DQ8" s="602">
        <v>3159966</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44562</v>
      </c>
      <c r="S9" s="594"/>
      <c r="T9" s="594"/>
      <c r="U9" s="594"/>
      <c r="V9" s="594"/>
      <c r="W9" s="594"/>
      <c r="X9" s="594"/>
      <c r="Y9" s="595"/>
      <c r="Z9" s="596">
        <v>0.2</v>
      </c>
      <c r="AA9" s="596"/>
      <c r="AB9" s="596"/>
      <c r="AC9" s="596"/>
      <c r="AD9" s="597">
        <v>44562</v>
      </c>
      <c r="AE9" s="597"/>
      <c r="AF9" s="597"/>
      <c r="AG9" s="597"/>
      <c r="AH9" s="597"/>
      <c r="AI9" s="597"/>
      <c r="AJ9" s="597"/>
      <c r="AK9" s="597"/>
      <c r="AL9" s="598">
        <v>0.4</v>
      </c>
      <c r="AM9" s="599"/>
      <c r="AN9" s="599"/>
      <c r="AO9" s="600"/>
      <c r="AP9" s="590" t="s">
        <v>223</v>
      </c>
      <c r="AQ9" s="591"/>
      <c r="AR9" s="591"/>
      <c r="AS9" s="591"/>
      <c r="AT9" s="591"/>
      <c r="AU9" s="591"/>
      <c r="AV9" s="591"/>
      <c r="AW9" s="591"/>
      <c r="AX9" s="591"/>
      <c r="AY9" s="591"/>
      <c r="AZ9" s="591"/>
      <c r="BA9" s="591"/>
      <c r="BB9" s="591"/>
      <c r="BC9" s="591"/>
      <c r="BD9" s="591"/>
      <c r="BE9" s="591"/>
      <c r="BF9" s="592"/>
      <c r="BG9" s="593">
        <v>4353567</v>
      </c>
      <c r="BH9" s="594"/>
      <c r="BI9" s="594"/>
      <c r="BJ9" s="594"/>
      <c r="BK9" s="594"/>
      <c r="BL9" s="594"/>
      <c r="BM9" s="594"/>
      <c r="BN9" s="595"/>
      <c r="BO9" s="596">
        <v>38.200000000000003</v>
      </c>
      <c r="BP9" s="596"/>
      <c r="BQ9" s="596"/>
      <c r="BR9" s="596"/>
      <c r="BS9" s="602" t="s">
        <v>112</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1112325</v>
      </c>
      <c r="CS9" s="594"/>
      <c r="CT9" s="594"/>
      <c r="CU9" s="594"/>
      <c r="CV9" s="594"/>
      <c r="CW9" s="594"/>
      <c r="CX9" s="594"/>
      <c r="CY9" s="595"/>
      <c r="CZ9" s="596">
        <v>6</v>
      </c>
      <c r="DA9" s="596"/>
      <c r="DB9" s="596"/>
      <c r="DC9" s="596"/>
      <c r="DD9" s="602">
        <v>1048</v>
      </c>
      <c r="DE9" s="594"/>
      <c r="DF9" s="594"/>
      <c r="DG9" s="594"/>
      <c r="DH9" s="594"/>
      <c r="DI9" s="594"/>
      <c r="DJ9" s="594"/>
      <c r="DK9" s="594"/>
      <c r="DL9" s="594"/>
      <c r="DM9" s="594"/>
      <c r="DN9" s="594"/>
      <c r="DO9" s="594"/>
      <c r="DP9" s="595"/>
      <c r="DQ9" s="602">
        <v>1058522</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622773</v>
      </c>
      <c r="S10" s="594"/>
      <c r="T10" s="594"/>
      <c r="U10" s="594"/>
      <c r="V10" s="594"/>
      <c r="W10" s="594"/>
      <c r="X10" s="594"/>
      <c r="Y10" s="595"/>
      <c r="Z10" s="596">
        <v>3.2</v>
      </c>
      <c r="AA10" s="596"/>
      <c r="AB10" s="596"/>
      <c r="AC10" s="596"/>
      <c r="AD10" s="597">
        <v>622773</v>
      </c>
      <c r="AE10" s="597"/>
      <c r="AF10" s="597"/>
      <c r="AG10" s="597"/>
      <c r="AH10" s="597"/>
      <c r="AI10" s="597"/>
      <c r="AJ10" s="597"/>
      <c r="AK10" s="597"/>
      <c r="AL10" s="598">
        <v>5.2</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181368</v>
      </c>
      <c r="BH10" s="594"/>
      <c r="BI10" s="594"/>
      <c r="BJ10" s="594"/>
      <c r="BK10" s="594"/>
      <c r="BL10" s="594"/>
      <c r="BM10" s="594"/>
      <c r="BN10" s="595"/>
      <c r="BO10" s="596">
        <v>1.6</v>
      </c>
      <c r="BP10" s="596"/>
      <c r="BQ10" s="596"/>
      <c r="BR10" s="596"/>
      <c r="BS10" s="602" t="s">
        <v>112</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1293</v>
      </c>
      <c r="CS10" s="594"/>
      <c r="CT10" s="594"/>
      <c r="CU10" s="594"/>
      <c r="CV10" s="594"/>
      <c r="CW10" s="594"/>
      <c r="CX10" s="594"/>
      <c r="CY10" s="595"/>
      <c r="CZ10" s="596">
        <v>0</v>
      </c>
      <c r="DA10" s="596"/>
      <c r="DB10" s="596"/>
      <c r="DC10" s="596"/>
      <c r="DD10" s="602" t="s">
        <v>112</v>
      </c>
      <c r="DE10" s="594"/>
      <c r="DF10" s="594"/>
      <c r="DG10" s="594"/>
      <c r="DH10" s="594"/>
      <c r="DI10" s="594"/>
      <c r="DJ10" s="594"/>
      <c r="DK10" s="594"/>
      <c r="DL10" s="594"/>
      <c r="DM10" s="594"/>
      <c r="DN10" s="594"/>
      <c r="DO10" s="594"/>
      <c r="DP10" s="595"/>
      <c r="DQ10" s="602">
        <v>140</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t="s">
        <v>112</v>
      </c>
      <c r="S11" s="594"/>
      <c r="T11" s="594"/>
      <c r="U11" s="594"/>
      <c r="V11" s="594"/>
      <c r="W11" s="594"/>
      <c r="X11" s="594"/>
      <c r="Y11" s="595"/>
      <c r="Z11" s="596" t="s">
        <v>112</v>
      </c>
      <c r="AA11" s="596"/>
      <c r="AB11" s="596"/>
      <c r="AC11" s="596"/>
      <c r="AD11" s="597" t="s">
        <v>112</v>
      </c>
      <c r="AE11" s="597"/>
      <c r="AF11" s="597"/>
      <c r="AG11" s="597"/>
      <c r="AH11" s="597"/>
      <c r="AI11" s="597"/>
      <c r="AJ11" s="597"/>
      <c r="AK11" s="597"/>
      <c r="AL11" s="598" t="s">
        <v>112</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991797</v>
      </c>
      <c r="BH11" s="594"/>
      <c r="BI11" s="594"/>
      <c r="BJ11" s="594"/>
      <c r="BK11" s="594"/>
      <c r="BL11" s="594"/>
      <c r="BM11" s="594"/>
      <c r="BN11" s="595"/>
      <c r="BO11" s="596">
        <v>8.6999999999999993</v>
      </c>
      <c r="BP11" s="596"/>
      <c r="BQ11" s="596"/>
      <c r="BR11" s="596"/>
      <c r="BS11" s="602">
        <v>162946</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195050</v>
      </c>
      <c r="CS11" s="594"/>
      <c r="CT11" s="594"/>
      <c r="CU11" s="594"/>
      <c r="CV11" s="594"/>
      <c r="CW11" s="594"/>
      <c r="CX11" s="594"/>
      <c r="CY11" s="595"/>
      <c r="CZ11" s="596">
        <v>1.1000000000000001</v>
      </c>
      <c r="DA11" s="596"/>
      <c r="DB11" s="596"/>
      <c r="DC11" s="596"/>
      <c r="DD11" s="602">
        <v>7574</v>
      </c>
      <c r="DE11" s="594"/>
      <c r="DF11" s="594"/>
      <c r="DG11" s="594"/>
      <c r="DH11" s="594"/>
      <c r="DI11" s="594"/>
      <c r="DJ11" s="594"/>
      <c r="DK11" s="594"/>
      <c r="DL11" s="594"/>
      <c r="DM11" s="594"/>
      <c r="DN11" s="594"/>
      <c r="DO11" s="594"/>
      <c r="DP11" s="595"/>
      <c r="DQ11" s="602">
        <v>176804</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4515368</v>
      </c>
      <c r="BH12" s="594"/>
      <c r="BI12" s="594"/>
      <c r="BJ12" s="594"/>
      <c r="BK12" s="594"/>
      <c r="BL12" s="594"/>
      <c r="BM12" s="594"/>
      <c r="BN12" s="595"/>
      <c r="BO12" s="596">
        <v>39.6</v>
      </c>
      <c r="BP12" s="596"/>
      <c r="BQ12" s="596"/>
      <c r="BR12" s="596"/>
      <c r="BS12" s="602" t="s">
        <v>112</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68026</v>
      </c>
      <c r="CS12" s="594"/>
      <c r="CT12" s="594"/>
      <c r="CU12" s="594"/>
      <c r="CV12" s="594"/>
      <c r="CW12" s="594"/>
      <c r="CX12" s="594"/>
      <c r="CY12" s="595"/>
      <c r="CZ12" s="596">
        <v>0.4</v>
      </c>
      <c r="DA12" s="596"/>
      <c r="DB12" s="596"/>
      <c r="DC12" s="596"/>
      <c r="DD12" s="602" t="s">
        <v>112</v>
      </c>
      <c r="DE12" s="594"/>
      <c r="DF12" s="594"/>
      <c r="DG12" s="594"/>
      <c r="DH12" s="594"/>
      <c r="DI12" s="594"/>
      <c r="DJ12" s="594"/>
      <c r="DK12" s="594"/>
      <c r="DL12" s="594"/>
      <c r="DM12" s="594"/>
      <c r="DN12" s="594"/>
      <c r="DO12" s="594"/>
      <c r="DP12" s="595"/>
      <c r="DQ12" s="602">
        <v>56381</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19928</v>
      </c>
      <c r="S13" s="594"/>
      <c r="T13" s="594"/>
      <c r="U13" s="594"/>
      <c r="V13" s="594"/>
      <c r="W13" s="594"/>
      <c r="X13" s="594"/>
      <c r="Y13" s="595"/>
      <c r="Z13" s="596">
        <v>0.1</v>
      </c>
      <c r="AA13" s="596"/>
      <c r="AB13" s="596"/>
      <c r="AC13" s="596"/>
      <c r="AD13" s="597">
        <v>19928</v>
      </c>
      <c r="AE13" s="597"/>
      <c r="AF13" s="597"/>
      <c r="AG13" s="597"/>
      <c r="AH13" s="597"/>
      <c r="AI13" s="597"/>
      <c r="AJ13" s="597"/>
      <c r="AK13" s="597"/>
      <c r="AL13" s="598">
        <v>0.2</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4504130</v>
      </c>
      <c r="BH13" s="594"/>
      <c r="BI13" s="594"/>
      <c r="BJ13" s="594"/>
      <c r="BK13" s="594"/>
      <c r="BL13" s="594"/>
      <c r="BM13" s="594"/>
      <c r="BN13" s="595"/>
      <c r="BO13" s="596">
        <v>39.5</v>
      </c>
      <c r="BP13" s="596"/>
      <c r="BQ13" s="596"/>
      <c r="BR13" s="596"/>
      <c r="BS13" s="602" t="s">
        <v>112</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2138313</v>
      </c>
      <c r="CS13" s="594"/>
      <c r="CT13" s="594"/>
      <c r="CU13" s="594"/>
      <c r="CV13" s="594"/>
      <c r="CW13" s="594"/>
      <c r="CX13" s="594"/>
      <c r="CY13" s="595"/>
      <c r="CZ13" s="596">
        <v>11.6</v>
      </c>
      <c r="DA13" s="596"/>
      <c r="DB13" s="596"/>
      <c r="DC13" s="596"/>
      <c r="DD13" s="602">
        <v>949410</v>
      </c>
      <c r="DE13" s="594"/>
      <c r="DF13" s="594"/>
      <c r="DG13" s="594"/>
      <c r="DH13" s="594"/>
      <c r="DI13" s="594"/>
      <c r="DJ13" s="594"/>
      <c r="DK13" s="594"/>
      <c r="DL13" s="594"/>
      <c r="DM13" s="594"/>
      <c r="DN13" s="594"/>
      <c r="DO13" s="594"/>
      <c r="DP13" s="595"/>
      <c r="DQ13" s="602">
        <v>1339379</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78069</v>
      </c>
      <c r="BH14" s="594"/>
      <c r="BI14" s="594"/>
      <c r="BJ14" s="594"/>
      <c r="BK14" s="594"/>
      <c r="BL14" s="594"/>
      <c r="BM14" s="594"/>
      <c r="BN14" s="595"/>
      <c r="BO14" s="596">
        <v>0.7</v>
      </c>
      <c r="BP14" s="596"/>
      <c r="BQ14" s="596"/>
      <c r="BR14" s="596"/>
      <c r="BS14" s="602" t="s">
        <v>112</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966943</v>
      </c>
      <c r="CS14" s="594"/>
      <c r="CT14" s="594"/>
      <c r="CU14" s="594"/>
      <c r="CV14" s="594"/>
      <c r="CW14" s="594"/>
      <c r="CX14" s="594"/>
      <c r="CY14" s="595"/>
      <c r="CZ14" s="596">
        <v>5.2</v>
      </c>
      <c r="DA14" s="596"/>
      <c r="DB14" s="596"/>
      <c r="DC14" s="596"/>
      <c r="DD14" s="602" t="s">
        <v>112</v>
      </c>
      <c r="DE14" s="594"/>
      <c r="DF14" s="594"/>
      <c r="DG14" s="594"/>
      <c r="DH14" s="594"/>
      <c r="DI14" s="594"/>
      <c r="DJ14" s="594"/>
      <c r="DK14" s="594"/>
      <c r="DL14" s="594"/>
      <c r="DM14" s="594"/>
      <c r="DN14" s="594"/>
      <c r="DO14" s="594"/>
      <c r="DP14" s="595"/>
      <c r="DQ14" s="602">
        <v>952808</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47626</v>
      </c>
      <c r="S15" s="594"/>
      <c r="T15" s="594"/>
      <c r="U15" s="594"/>
      <c r="V15" s="594"/>
      <c r="W15" s="594"/>
      <c r="X15" s="594"/>
      <c r="Y15" s="595"/>
      <c r="Z15" s="596">
        <v>0.2</v>
      </c>
      <c r="AA15" s="596"/>
      <c r="AB15" s="596"/>
      <c r="AC15" s="596"/>
      <c r="AD15" s="597">
        <v>47626</v>
      </c>
      <c r="AE15" s="597"/>
      <c r="AF15" s="597"/>
      <c r="AG15" s="597"/>
      <c r="AH15" s="597"/>
      <c r="AI15" s="597"/>
      <c r="AJ15" s="597"/>
      <c r="AK15" s="597"/>
      <c r="AL15" s="598">
        <v>0.4</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416902</v>
      </c>
      <c r="BH15" s="594"/>
      <c r="BI15" s="594"/>
      <c r="BJ15" s="594"/>
      <c r="BK15" s="594"/>
      <c r="BL15" s="594"/>
      <c r="BM15" s="594"/>
      <c r="BN15" s="595"/>
      <c r="BO15" s="596">
        <v>3.7</v>
      </c>
      <c r="BP15" s="596"/>
      <c r="BQ15" s="596"/>
      <c r="BR15" s="596"/>
      <c r="BS15" s="602" t="s">
        <v>112</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2844817</v>
      </c>
      <c r="CS15" s="594"/>
      <c r="CT15" s="594"/>
      <c r="CU15" s="594"/>
      <c r="CV15" s="594"/>
      <c r="CW15" s="594"/>
      <c r="CX15" s="594"/>
      <c r="CY15" s="595"/>
      <c r="CZ15" s="596">
        <v>15.4</v>
      </c>
      <c r="DA15" s="596"/>
      <c r="DB15" s="596"/>
      <c r="DC15" s="596"/>
      <c r="DD15" s="602">
        <v>783640</v>
      </c>
      <c r="DE15" s="594"/>
      <c r="DF15" s="594"/>
      <c r="DG15" s="594"/>
      <c r="DH15" s="594"/>
      <c r="DI15" s="594"/>
      <c r="DJ15" s="594"/>
      <c r="DK15" s="594"/>
      <c r="DL15" s="594"/>
      <c r="DM15" s="594"/>
      <c r="DN15" s="594"/>
      <c r="DO15" s="594"/>
      <c r="DP15" s="595"/>
      <c r="DQ15" s="602">
        <v>2197582</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346179</v>
      </c>
      <c r="S16" s="594"/>
      <c r="T16" s="594"/>
      <c r="U16" s="594"/>
      <c r="V16" s="594"/>
      <c r="W16" s="594"/>
      <c r="X16" s="594"/>
      <c r="Y16" s="595"/>
      <c r="Z16" s="596">
        <v>1.8</v>
      </c>
      <c r="AA16" s="596"/>
      <c r="AB16" s="596"/>
      <c r="AC16" s="596"/>
      <c r="AD16" s="597">
        <v>151565</v>
      </c>
      <c r="AE16" s="597"/>
      <c r="AF16" s="597"/>
      <c r="AG16" s="597"/>
      <c r="AH16" s="597"/>
      <c r="AI16" s="597"/>
      <c r="AJ16" s="597"/>
      <c r="AK16" s="597"/>
      <c r="AL16" s="598">
        <v>1.3</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50330</v>
      </c>
      <c r="CS16" s="594"/>
      <c r="CT16" s="594"/>
      <c r="CU16" s="594"/>
      <c r="CV16" s="594"/>
      <c r="CW16" s="594"/>
      <c r="CX16" s="594"/>
      <c r="CY16" s="595"/>
      <c r="CZ16" s="596">
        <v>0.3</v>
      </c>
      <c r="DA16" s="596"/>
      <c r="DB16" s="596"/>
      <c r="DC16" s="596"/>
      <c r="DD16" s="602" t="s">
        <v>112</v>
      </c>
      <c r="DE16" s="594"/>
      <c r="DF16" s="594"/>
      <c r="DG16" s="594"/>
      <c r="DH16" s="594"/>
      <c r="DI16" s="594"/>
      <c r="DJ16" s="594"/>
      <c r="DK16" s="594"/>
      <c r="DL16" s="594"/>
      <c r="DM16" s="594"/>
      <c r="DN16" s="594"/>
      <c r="DO16" s="594"/>
      <c r="DP16" s="595"/>
      <c r="DQ16" s="602">
        <v>3693</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151565</v>
      </c>
      <c r="S17" s="594"/>
      <c r="T17" s="594"/>
      <c r="U17" s="594"/>
      <c r="V17" s="594"/>
      <c r="W17" s="594"/>
      <c r="X17" s="594"/>
      <c r="Y17" s="595"/>
      <c r="Z17" s="596">
        <v>0.8</v>
      </c>
      <c r="AA17" s="596"/>
      <c r="AB17" s="596"/>
      <c r="AC17" s="596"/>
      <c r="AD17" s="597">
        <v>151565</v>
      </c>
      <c r="AE17" s="597"/>
      <c r="AF17" s="597"/>
      <c r="AG17" s="597"/>
      <c r="AH17" s="597"/>
      <c r="AI17" s="597"/>
      <c r="AJ17" s="597"/>
      <c r="AK17" s="597"/>
      <c r="AL17" s="598">
        <v>1.3</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1714282</v>
      </c>
      <c r="CS17" s="594"/>
      <c r="CT17" s="594"/>
      <c r="CU17" s="594"/>
      <c r="CV17" s="594"/>
      <c r="CW17" s="594"/>
      <c r="CX17" s="594"/>
      <c r="CY17" s="595"/>
      <c r="CZ17" s="596">
        <v>9.3000000000000007</v>
      </c>
      <c r="DA17" s="596"/>
      <c r="DB17" s="596"/>
      <c r="DC17" s="596"/>
      <c r="DD17" s="602" t="s">
        <v>112</v>
      </c>
      <c r="DE17" s="594"/>
      <c r="DF17" s="594"/>
      <c r="DG17" s="594"/>
      <c r="DH17" s="594"/>
      <c r="DI17" s="594"/>
      <c r="DJ17" s="594"/>
      <c r="DK17" s="594"/>
      <c r="DL17" s="594"/>
      <c r="DM17" s="594"/>
      <c r="DN17" s="594"/>
      <c r="DO17" s="594"/>
      <c r="DP17" s="595"/>
      <c r="DQ17" s="602">
        <v>1712289</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194397</v>
      </c>
      <c r="S18" s="594"/>
      <c r="T18" s="594"/>
      <c r="U18" s="594"/>
      <c r="V18" s="594"/>
      <c r="W18" s="594"/>
      <c r="X18" s="594"/>
      <c r="Y18" s="595"/>
      <c r="Z18" s="596">
        <v>1</v>
      </c>
      <c r="AA18" s="596"/>
      <c r="AB18" s="596"/>
      <c r="AC18" s="596"/>
      <c r="AD18" s="597" t="s">
        <v>112</v>
      </c>
      <c r="AE18" s="597"/>
      <c r="AF18" s="597"/>
      <c r="AG18" s="597"/>
      <c r="AH18" s="597"/>
      <c r="AI18" s="597"/>
      <c r="AJ18" s="597"/>
      <c r="AK18" s="597"/>
      <c r="AL18" s="598" t="s">
        <v>112</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v>217</v>
      </c>
      <c r="S19" s="594"/>
      <c r="T19" s="594"/>
      <c r="U19" s="594"/>
      <c r="V19" s="594"/>
      <c r="W19" s="594"/>
      <c r="X19" s="594"/>
      <c r="Y19" s="595"/>
      <c r="Z19" s="596">
        <v>0</v>
      </c>
      <c r="AA19" s="596"/>
      <c r="AB19" s="596"/>
      <c r="AC19" s="596"/>
      <c r="AD19" s="597" t="s">
        <v>112</v>
      </c>
      <c r="AE19" s="597"/>
      <c r="AF19" s="597"/>
      <c r="AG19" s="597"/>
      <c r="AH19" s="597"/>
      <c r="AI19" s="597"/>
      <c r="AJ19" s="597"/>
      <c r="AK19" s="597"/>
      <c r="AL19" s="598" t="s">
        <v>112</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751200</v>
      </c>
      <c r="BH19" s="594"/>
      <c r="BI19" s="594"/>
      <c r="BJ19" s="594"/>
      <c r="BK19" s="594"/>
      <c r="BL19" s="594"/>
      <c r="BM19" s="594"/>
      <c r="BN19" s="595"/>
      <c r="BO19" s="596">
        <v>6.6</v>
      </c>
      <c r="BP19" s="596"/>
      <c r="BQ19" s="596"/>
      <c r="BR19" s="596"/>
      <c r="BS19" s="602" t="s">
        <v>112</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12749744</v>
      </c>
      <c r="S20" s="594"/>
      <c r="T20" s="594"/>
      <c r="U20" s="594"/>
      <c r="V20" s="594"/>
      <c r="W20" s="594"/>
      <c r="X20" s="594"/>
      <c r="Y20" s="595"/>
      <c r="Z20" s="596">
        <v>64.5</v>
      </c>
      <c r="AA20" s="596"/>
      <c r="AB20" s="596"/>
      <c r="AC20" s="596"/>
      <c r="AD20" s="597">
        <v>11803930</v>
      </c>
      <c r="AE20" s="597"/>
      <c r="AF20" s="597"/>
      <c r="AG20" s="597"/>
      <c r="AH20" s="597"/>
      <c r="AI20" s="597"/>
      <c r="AJ20" s="597"/>
      <c r="AK20" s="597"/>
      <c r="AL20" s="598">
        <v>99.3</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751200</v>
      </c>
      <c r="BH20" s="594"/>
      <c r="BI20" s="594"/>
      <c r="BJ20" s="594"/>
      <c r="BK20" s="594"/>
      <c r="BL20" s="594"/>
      <c r="BM20" s="594"/>
      <c r="BN20" s="595"/>
      <c r="BO20" s="596">
        <v>6.6</v>
      </c>
      <c r="BP20" s="596"/>
      <c r="BQ20" s="596"/>
      <c r="BR20" s="596"/>
      <c r="BS20" s="602" t="s">
        <v>112</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18503575</v>
      </c>
      <c r="CS20" s="594"/>
      <c r="CT20" s="594"/>
      <c r="CU20" s="594"/>
      <c r="CV20" s="594"/>
      <c r="CW20" s="594"/>
      <c r="CX20" s="594"/>
      <c r="CY20" s="595"/>
      <c r="CZ20" s="596">
        <v>100</v>
      </c>
      <c r="DA20" s="596"/>
      <c r="DB20" s="596"/>
      <c r="DC20" s="596"/>
      <c r="DD20" s="602">
        <v>1780854</v>
      </c>
      <c r="DE20" s="594"/>
      <c r="DF20" s="594"/>
      <c r="DG20" s="594"/>
      <c r="DH20" s="594"/>
      <c r="DI20" s="594"/>
      <c r="DJ20" s="594"/>
      <c r="DK20" s="594"/>
      <c r="DL20" s="594"/>
      <c r="DM20" s="594"/>
      <c r="DN20" s="594"/>
      <c r="DO20" s="594"/>
      <c r="DP20" s="595"/>
      <c r="DQ20" s="602">
        <v>13535785</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8507</v>
      </c>
      <c r="S21" s="594"/>
      <c r="T21" s="594"/>
      <c r="U21" s="594"/>
      <c r="V21" s="594"/>
      <c r="W21" s="594"/>
      <c r="X21" s="594"/>
      <c r="Y21" s="595"/>
      <c r="Z21" s="596">
        <v>0</v>
      </c>
      <c r="AA21" s="596"/>
      <c r="AB21" s="596"/>
      <c r="AC21" s="596"/>
      <c r="AD21" s="597">
        <v>8507</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112</v>
      </c>
      <c r="BH21" s="594"/>
      <c r="BI21" s="594"/>
      <c r="BJ21" s="594"/>
      <c r="BK21" s="594"/>
      <c r="BL21" s="594"/>
      <c r="BM21" s="594"/>
      <c r="BN21" s="595"/>
      <c r="BO21" s="596" t="s">
        <v>112</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293770</v>
      </c>
      <c r="S22" s="594"/>
      <c r="T22" s="594"/>
      <c r="U22" s="594"/>
      <c r="V22" s="594"/>
      <c r="W22" s="594"/>
      <c r="X22" s="594"/>
      <c r="Y22" s="595"/>
      <c r="Z22" s="596">
        <v>1.5</v>
      </c>
      <c r="AA22" s="596"/>
      <c r="AB22" s="596"/>
      <c r="AC22" s="596"/>
      <c r="AD22" s="597" t="s">
        <v>112</v>
      </c>
      <c r="AE22" s="597"/>
      <c r="AF22" s="597"/>
      <c r="AG22" s="597"/>
      <c r="AH22" s="597"/>
      <c r="AI22" s="597"/>
      <c r="AJ22" s="597"/>
      <c r="AK22" s="597"/>
      <c r="AL22" s="598" t="s">
        <v>112</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123955</v>
      </c>
      <c r="S23" s="594"/>
      <c r="T23" s="594"/>
      <c r="U23" s="594"/>
      <c r="V23" s="594"/>
      <c r="W23" s="594"/>
      <c r="X23" s="594"/>
      <c r="Y23" s="595"/>
      <c r="Z23" s="596">
        <v>0.6</v>
      </c>
      <c r="AA23" s="596"/>
      <c r="AB23" s="596"/>
      <c r="AC23" s="596"/>
      <c r="AD23" s="597">
        <v>47311</v>
      </c>
      <c r="AE23" s="597"/>
      <c r="AF23" s="597"/>
      <c r="AG23" s="597"/>
      <c r="AH23" s="597"/>
      <c r="AI23" s="597"/>
      <c r="AJ23" s="597"/>
      <c r="AK23" s="597"/>
      <c r="AL23" s="598">
        <v>0.4</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751200</v>
      </c>
      <c r="BH23" s="594"/>
      <c r="BI23" s="594"/>
      <c r="BJ23" s="594"/>
      <c r="BK23" s="594"/>
      <c r="BL23" s="594"/>
      <c r="BM23" s="594"/>
      <c r="BN23" s="595"/>
      <c r="BO23" s="596">
        <v>6.6</v>
      </c>
      <c r="BP23" s="596"/>
      <c r="BQ23" s="596"/>
      <c r="BR23" s="596"/>
      <c r="BS23" s="602" t="s">
        <v>112</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30980</v>
      </c>
      <c r="S24" s="594"/>
      <c r="T24" s="594"/>
      <c r="U24" s="594"/>
      <c r="V24" s="594"/>
      <c r="W24" s="594"/>
      <c r="X24" s="594"/>
      <c r="Y24" s="595"/>
      <c r="Z24" s="596">
        <v>0.2</v>
      </c>
      <c r="AA24" s="596"/>
      <c r="AB24" s="596"/>
      <c r="AC24" s="596"/>
      <c r="AD24" s="597">
        <v>333</v>
      </c>
      <c r="AE24" s="597"/>
      <c r="AF24" s="597"/>
      <c r="AG24" s="597"/>
      <c r="AH24" s="597"/>
      <c r="AI24" s="597"/>
      <c r="AJ24" s="597"/>
      <c r="AK24" s="597"/>
      <c r="AL24" s="598">
        <v>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8750157</v>
      </c>
      <c r="CS24" s="583"/>
      <c r="CT24" s="583"/>
      <c r="CU24" s="583"/>
      <c r="CV24" s="583"/>
      <c r="CW24" s="583"/>
      <c r="CX24" s="583"/>
      <c r="CY24" s="584"/>
      <c r="CZ24" s="620">
        <v>47.3</v>
      </c>
      <c r="DA24" s="621"/>
      <c r="DB24" s="621"/>
      <c r="DC24" s="622"/>
      <c r="DD24" s="619">
        <v>5750323</v>
      </c>
      <c r="DE24" s="583"/>
      <c r="DF24" s="583"/>
      <c r="DG24" s="583"/>
      <c r="DH24" s="583"/>
      <c r="DI24" s="583"/>
      <c r="DJ24" s="583"/>
      <c r="DK24" s="584"/>
      <c r="DL24" s="619">
        <v>5741776</v>
      </c>
      <c r="DM24" s="583"/>
      <c r="DN24" s="583"/>
      <c r="DO24" s="583"/>
      <c r="DP24" s="583"/>
      <c r="DQ24" s="583"/>
      <c r="DR24" s="583"/>
      <c r="DS24" s="583"/>
      <c r="DT24" s="583"/>
      <c r="DU24" s="583"/>
      <c r="DV24" s="584"/>
      <c r="DW24" s="587">
        <v>46.8</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2564457</v>
      </c>
      <c r="S25" s="594"/>
      <c r="T25" s="594"/>
      <c r="U25" s="594"/>
      <c r="V25" s="594"/>
      <c r="W25" s="594"/>
      <c r="X25" s="594"/>
      <c r="Y25" s="595"/>
      <c r="Z25" s="596">
        <v>13</v>
      </c>
      <c r="AA25" s="596"/>
      <c r="AB25" s="596"/>
      <c r="AC25" s="596"/>
      <c r="AD25" s="597" t="s">
        <v>112</v>
      </c>
      <c r="AE25" s="597"/>
      <c r="AF25" s="597"/>
      <c r="AG25" s="597"/>
      <c r="AH25" s="597"/>
      <c r="AI25" s="597"/>
      <c r="AJ25" s="597"/>
      <c r="AK25" s="597"/>
      <c r="AL25" s="598" t="s">
        <v>112</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3087984</v>
      </c>
      <c r="CS25" s="625"/>
      <c r="CT25" s="625"/>
      <c r="CU25" s="625"/>
      <c r="CV25" s="625"/>
      <c r="CW25" s="625"/>
      <c r="CX25" s="625"/>
      <c r="CY25" s="626"/>
      <c r="CZ25" s="627">
        <v>16.7</v>
      </c>
      <c r="DA25" s="628"/>
      <c r="DB25" s="628"/>
      <c r="DC25" s="629"/>
      <c r="DD25" s="602">
        <v>2872695</v>
      </c>
      <c r="DE25" s="625"/>
      <c r="DF25" s="625"/>
      <c r="DG25" s="625"/>
      <c r="DH25" s="625"/>
      <c r="DI25" s="625"/>
      <c r="DJ25" s="625"/>
      <c r="DK25" s="626"/>
      <c r="DL25" s="602">
        <v>2867761</v>
      </c>
      <c r="DM25" s="625"/>
      <c r="DN25" s="625"/>
      <c r="DO25" s="625"/>
      <c r="DP25" s="625"/>
      <c r="DQ25" s="625"/>
      <c r="DR25" s="625"/>
      <c r="DS25" s="625"/>
      <c r="DT25" s="625"/>
      <c r="DU25" s="625"/>
      <c r="DV25" s="626"/>
      <c r="DW25" s="598">
        <v>23.4</v>
      </c>
      <c r="DX25" s="623"/>
      <c r="DY25" s="623"/>
      <c r="DZ25" s="623"/>
      <c r="EA25" s="623"/>
      <c r="EB25" s="623"/>
      <c r="EC25" s="624"/>
    </row>
    <row r="26" spans="2:133" ht="11.25" customHeight="1" x14ac:dyDescent="0.15">
      <c r="B26" s="630" t="s">
        <v>276</v>
      </c>
      <c r="C26" s="631"/>
      <c r="D26" s="631"/>
      <c r="E26" s="631"/>
      <c r="F26" s="631"/>
      <c r="G26" s="631"/>
      <c r="H26" s="631"/>
      <c r="I26" s="631"/>
      <c r="J26" s="631"/>
      <c r="K26" s="631"/>
      <c r="L26" s="631"/>
      <c r="M26" s="631"/>
      <c r="N26" s="631"/>
      <c r="O26" s="631"/>
      <c r="P26" s="631"/>
      <c r="Q26" s="632"/>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1867676</v>
      </c>
      <c r="CS26" s="594"/>
      <c r="CT26" s="594"/>
      <c r="CU26" s="594"/>
      <c r="CV26" s="594"/>
      <c r="CW26" s="594"/>
      <c r="CX26" s="594"/>
      <c r="CY26" s="595"/>
      <c r="CZ26" s="627">
        <v>10.1</v>
      </c>
      <c r="DA26" s="628"/>
      <c r="DB26" s="628"/>
      <c r="DC26" s="629"/>
      <c r="DD26" s="602">
        <v>1672309</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3"/>
      <c r="DY26" s="623"/>
      <c r="DZ26" s="623"/>
      <c r="EA26" s="623"/>
      <c r="EB26" s="623"/>
      <c r="EC26" s="624"/>
    </row>
    <row r="27" spans="2:133" ht="11.25" customHeight="1" x14ac:dyDescent="0.15">
      <c r="B27" s="590" t="s">
        <v>279</v>
      </c>
      <c r="C27" s="591"/>
      <c r="D27" s="591"/>
      <c r="E27" s="591"/>
      <c r="F27" s="591"/>
      <c r="G27" s="591"/>
      <c r="H27" s="591"/>
      <c r="I27" s="591"/>
      <c r="J27" s="591"/>
      <c r="K27" s="591"/>
      <c r="L27" s="591"/>
      <c r="M27" s="591"/>
      <c r="N27" s="591"/>
      <c r="O27" s="591"/>
      <c r="P27" s="591"/>
      <c r="Q27" s="592"/>
      <c r="R27" s="593">
        <v>968279</v>
      </c>
      <c r="S27" s="594"/>
      <c r="T27" s="594"/>
      <c r="U27" s="594"/>
      <c r="V27" s="594"/>
      <c r="W27" s="594"/>
      <c r="X27" s="594"/>
      <c r="Y27" s="595"/>
      <c r="Z27" s="596">
        <v>4.9000000000000004</v>
      </c>
      <c r="AA27" s="596"/>
      <c r="AB27" s="596"/>
      <c r="AC27" s="596"/>
      <c r="AD27" s="597" t="s">
        <v>112</v>
      </c>
      <c r="AE27" s="597"/>
      <c r="AF27" s="597"/>
      <c r="AG27" s="597"/>
      <c r="AH27" s="597"/>
      <c r="AI27" s="597"/>
      <c r="AJ27" s="597"/>
      <c r="AK27" s="597"/>
      <c r="AL27" s="598" t="s">
        <v>112</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11400825</v>
      </c>
      <c r="BH27" s="594"/>
      <c r="BI27" s="594"/>
      <c r="BJ27" s="594"/>
      <c r="BK27" s="594"/>
      <c r="BL27" s="594"/>
      <c r="BM27" s="594"/>
      <c r="BN27" s="595"/>
      <c r="BO27" s="596">
        <v>100</v>
      </c>
      <c r="BP27" s="596"/>
      <c r="BQ27" s="596"/>
      <c r="BR27" s="596"/>
      <c r="BS27" s="602">
        <v>162946</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3947891</v>
      </c>
      <c r="CS27" s="625"/>
      <c r="CT27" s="625"/>
      <c r="CU27" s="625"/>
      <c r="CV27" s="625"/>
      <c r="CW27" s="625"/>
      <c r="CX27" s="625"/>
      <c r="CY27" s="626"/>
      <c r="CZ27" s="627">
        <v>21.3</v>
      </c>
      <c r="DA27" s="628"/>
      <c r="DB27" s="628"/>
      <c r="DC27" s="629"/>
      <c r="DD27" s="602">
        <v>1165339</v>
      </c>
      <c r="DE27" s="625"/>
      <c r="DF27" s="625"/>
      <c r="DG27" s="625"/>
      <c r="DH27" s="625"/>
      <c r="DI27" s="625"/>
      <c r="DJ27" s="625"/>
      <c r="DK27" s="626"/>
      <c r="DL27" s="602">
        <v>1161726</v>
      </c>
      <c r="DM27" s="625"/>
      <c r="DN27" s="625"/>
      <c r="DO27" s="625"/>
      <c r="DP27" s="625"/>
      <c r="DQ27" s="625"/>
      <c r="DR27" s="625"/>
      <c r="DS27" s="625"/>
      <c r="DT27" s="625"/>
      <c r="DU27" s="625"/>
      <c r="DV27" s="626"/>
      <c r="DW27" s="598">
        <v>9.5</v>
      </c>
      <c r="DX27" s="623"/>
      <c r="DY27" s="623"/>
      <c r="DZ27" s="623"/>
      <c r="EA27" s="623"/>
      <c r="EB27" s="623"/>
      <c r="EC27" s="624"/>
    </row>
    <row r="28" spans="2:133" ht="11.25" customHeight="1" x14ac:dyDescent="0.15">
      <c r="B28" s="590" t="s">
        <v>282</v>
      </c>
      <c r="C28" s="591"/>
      <c r="D28" s="591"/>
      <c r="E28" s="591"/>
      <c r="F28" s="591"/>
      <c r="G28" s="591"/>
      <c r="H28" s="591"/>
      <c r="I28" s="591"/>
      <c r="J28" s="591"/>
      <c r="K28" s="591"/>
      <c r="L28" s="591"/>
      <c r="M28" s="591"/>
      <c r="N28" s="591"/>
      <c r="O28" s="591"/>
      <c r="P28" s="591"/>
      <c r="Q28" s="592"/>
      <c r="R28" s="593">
        <v>186287</v>
      </c>
      <c r="S28" s="594"/>
      <c r="T28" s="594"/>
      <c r="U28" s="594"/>
      <c r="V28" s="594"/>
      <c r="W28" s="594"/>
      <c r="X28" s="594"/>
      <c r="Y28" s="595"/>
      <c r="Z28" s="596">
        <v>0.9</v>
      </c>
      <c r="AA28" s="596"/>
      <c r="AB28" s="596"/>
      <c r="AC28" s="596"/>
      <c r="AD28" s="597">
        <v>20364</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1714282</v>
      </c>
      <c r="CS28" s="594"/>
      <c r="CT28" s="594"/>
      <c r="CU28" s="594"/>
      <c r="CV28" s="594"/>
      <c r="CW28" s="594"/>
      <c r="CX28" s="594"/>
      <c r="CY28" s="595"/>
      <c r="CZ28" s="627">
        <v>9.3000000000000007</v>
      </c>
      <c r="DA28" s="628"/>
      <c r="DB28" s="628"/>
      <c r="DC28" s="629"/>
      <c r="DD28" s="602">
        <v>1712289</v>
      </c>
      <c r="DE28" s="594"/>
      <c r="DF28" s="594"/>
      <c r="DG28" s="594"/>
      <c r="DH28" s="594"/>
      <c r="DI28" s="594"/>
      <c r="DJ28" s="594"/>
      <c r="DK28" s="595"/>
      <c r="DL28" s="602">
        <v>1712289</v>
      </c>
      <c r="DM28" s="594"/>
      <c r="DN28" s="594"/>
      <c r="DO28" s="594"/>
      <c r="DP28" s="594"/>
      <c r="DQ28" s="594"/>
      <c r="DR28" s="594"/>
      <c r="DS28" s="594"/>
      <c r="DT28" s="594"/>
      <c r="DU28" s="594"/>
      <c r="DV28" s="595"/>
      <c r="DW28" s="598">
        <v>13.9</v>
      </c>
      <c r="DX28" s="623"/>
      <c r="DY28" s="623"/>
      <c r="DZ28" s="623"/>
      <c r="EA28" s="623"/>
      <c r="EB28" s="623"/>
      <c r="EC28" s="624"/>
    </row>
    <row r="29" spans="2:133" ht="11.25" customHeight="1" x14ac:dyDescent="0.15">
      <c r="B29" s="590" t="s">
        <v>284</v>
      </c>
      <c r="C29" s="591"/>
      <c r="D29" s="591"/>
      <c r="E29" s="591"/>
      <c r="F29" s="591"/>
      <c r="G29" s="591"/>
      <c r="H29" s="591"/>
      <c r="I29" s="591"/>
      <c r="J29" s="591"/>
      <c r="K29" s="591"/>
      <c r="L29" s="591"/>
      <c r="M29" s="591"/>
      <c r="N29" s="591"/>
      <c r="O29" s="591"/>
      <c r="P29" s="591"/>
      <c r="Q29" s="592"/>
      <c r="R29" s="593">
        <v>1639</v>
      </c>
      <c r="S29" s="594"/>
      <c r="T29" s="594"/>
      <c r="U29" s="594"/>
      <c r="V29" s="594"/>
      <c r="W29" s="594"/>
      <c r="X29" s="594"/>
      <c r="Y29" s="595"/>
      <c r="Z29" s="596">
        <v>0</v>
      </c>
      <c r="AA29" s="596"/>
      <c r="AB29" s="596"/>
      <c r="AC29" s="596"/>
      <c r="AD29" s="597" t="s">
        <v>112</v>
      </c>
      <c r="AE29" s="597"/>
      <c r="AF29" s="597"/>
      <c r="AG29" s="597"/>
      <c r="AH29" s="597"/>
      <c r="AI29" s="597"/>
      <c r="AJ29" s="597"/>
      <c r="AK29" s="597"/>
      <c r="AL29" s="598" t="s">
        <v>112</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58</v>
      </c>
      <c r="CG29" s="608"/>
      <c r="CH29" s="608"/>
      <c r="CI29" s="608"/>
      <c r="CJ29" s="608"/>
      <c r="CK29" s="608"/>
      <c r="CL29" s="608"/>
      <c r="CM29" s="608"/>
      <c r="CN29" s="608"/>
      <c r="CO29" s="608"/>
      <c r="CP29" s="608"/>
      <c r="CQ29" s="609"/>
      <c r="CR29" s="593">
        <v>1714282</v>
      </c>
      <c r="CS29" s="625"/>
      <c r="CT29" s="625"/>
      <c r="CU29" s="625"/>
      <c r="CV29" s="625"/>
      <c r="CW29" s="625"/>
      <c r="CX29" s="625"/>
      <c r="CY29" s="626"/>
      <c r="CZ29" s="627">
        <v>9.3000000000000007</v>
      </c>
      <c r="DA29" s="628"/>
      <c r="DB29" s="628"/>
      <c r="DC29" s="629"/>
      <c r="DD29" s="602">
        <v>1712289</v>
      </c>
      <c r="DE29" s="625"/>
      <c r="DF29" s="625"/>
      <c r="DG29" s="625"/>
      <c r="DH29" s="625"/>
      <c r="DI29" s="625"/>
      <c r="DJ29" s="625"/>
      <c r="DK29" s="626"/>
      <c r="DL29" s="602">
        <v>1712289</v>
      </c>
      <c r="DM29" s="625"/>
      <c r="DN29" s="625"/>
      <c r="DO29" s="625"/>
      <c r="DP29" s="625"/>
      <c r="DQ29" s="625"/>
      <c r="DR29" s="625"/>
      <c r="DS29" s="625"/>
      <c r="DT29" s="625"/>
      <c r="DU29" s="625"/>
      <c r="DV29" s="626"/>
      <c r="DW29" s="598">
        <v>13.9</v>
      </c>
      <c r="DX29" s="623"/>
      <c r="DY29" s="623"/>
      <c r="DZ29" s="623"/>
      <c r="EA29" s="623"/>
      <c r="EB29" s="623"/>
      <c r="EC29" s="624"/>
    </row>
    <row r="30" spans="2:133" ht="11.25" customHeight="1" x14ac:dyDescent="0.15">
      <c r="B30" s="590" t="s">
        <v>288</v>
      </c>
      <c r="C30" s="591"/>
      <c r="D30" s="591"/>
      <c r="E30" s="591"/>
      <c r="F30" s="591"/>
      <c r="G30" s="591"/>
      <c r="H30" s="591"/>
      <c r="I30" s="591"/>
      <c r="J30" s="591"/>
      <c r="K30" s="591"/>
      <c r="L30" s="591"/>
      <c r="M30" s="591"/>
      <c r="N30" s="591"/>
      <c r="O30" s="591"/>
      <c r="P30" s="591"/>
      <c r="Q30" s="592"/>
      <c r="R30" s="593">
        <v>1382594</v>
      </c>
      <c r="S30" s="594"/>
      <c r="T30" s="594"/>
      <c r="U30" s="594"/>
      <c r="V30" s="594"/>
      <c r="W30" s="594"/>
      <c r="X30" s="594"/>
      <c r="Y30" s="595"/>
      <c r="Z30" s="596">
        <v>7</v>
      </c>
      <c r="AA30" s="596"/>
      <c r="AB30" s="596"/>
      <c r="AC30" s="596"/>
      <c r="AD30" s="597" t="s">
        <v>112</v>
      </c>
      <c r="AE30" s="597"/>
      <c r="AF30" s="597"/>
      <c r="AG30" s="597"/>
      <c r="AH30" s="597"/>
      <c r="AI30" s="597"/>
      <c r="AJ30" s="597"/>
      <c r="AK30" s="597"/>
      <c r="AL30" s="598" t="s">
        <v>112</v>
      </c>
      <c r="AM30" s="599"/>
      <c r="AN30" s="599"/>
      <c r="AO30" s="600"/>
      <c r="AP30" s="639" t="s">
        <v>289</v>
      </c>
      <c r="AQ30" s="640"/>
      <c r="AR30" s="640"/>
      <c r="AS30" s="640"/>
      <c r="AT30" s="645" t="s">
        <v>290</v>
      </c>
      <c r="AU30" s="182"/>
      <c r="AV30" s="182"/>
      <c r="AW30" s="182"/>
      <c r="AX30" s="579" t="s">
        <v>170</v>
      </c>
      <c r="AY30" s="580"/>
      <c r="AZ30" s="580"/>
      <c r="BA30" s="580"/>
      <c r="BB30" s="580"/>
      <c r="BC30" s="580"/>
      <c r="BD30" s="580"/>
      <c r="BE30" s="580"/>
      <c r="BF30" s="581"/>
      <c r="BG30" s="651">
        <v>99</v>
      </c>
      <c r="BH30" s="652"/>
      <c r="BI30" s="652"/>
      <c r="BJ30" s="652"/>
      <c r="BK30" s="652"/>
      <c r="BL30" s="652"/>
      <c r="BM30" s="588">
        <v>97</v>
      </c>
      <c r="BN30" s="652"/>
      <c r="BO30" s="652"/>
      <c r="BP30" s="652"/>
      <c r="BQ30" s="653"/>
      <c r="BR30" s="651">
        <v>98.7</v>
      </c>
      <c r="BS30" s="652"/>
      <c r="BT30" s="652"/>
      <c r="BU30" s="652"/>
      <c r="BV30" s="652"/>
      <c r="BW30" s="652"/>
      <c r="BX30" s="588">
        <v>96.6</v>
      </c>
      <c r="BY30" s="652"/>
      <c r="BZ30" s="652"/>
      <c r="CA30" s="652"/>
      <c r="CB30" s="653"/>
      <c r="CD30" s="656"/>
      <c r="CE30" s="657"/>
      <c r="CF30" s="607" t="s">
        <v>291</v>
      </c>
      <c r="CG30" s="608"/>
      <c r="CH30" s="608"/>
      <c r="CI30" s="608"/>
      <c r="CJ30" s="608"/>
      <c r="CK30" s="608"/>
      <c r="CL30" s="608"/>
      <c r="CM30" s="608"/>
      <c r="CN30" s="608"/>
      <c r="CO30" s="608"/>
      <c r="CP30" s="608"/>
      <c r="CQ30" s="609"/>
      <c r="CR30" s="593">
        <v>1499187</v>
      </c>
      <c r="CS30" s="594"/>
      <c r="CT30" s="594"/>
      <c r="CU30" s="594"/>
      <c r="CV30" s="594"/>
      <c r="CW30" s="594"/>
      <c r="CX30" s="594"/>
      <c r="CY30" s="595"/>
      <c r="CZ30" s="627">
        <v>8.1</v>
      </c>
      <c r="DA30" s="628"/>
      <c r="DB30" s="628"/>
      <c r="DC30" s="629"/>
      <c r="DD30" s="602">
        <v>1497413</v>
      </c>
      <c r="DE30" s="594"/>
      <c r="DF30" s="594"/>
      <c r="DG30" s="594"/>
      <c r="DH30" s="594"/>
      <c r="DI30" s="594"/>
      <c r="DJ30" s="594"/>
      <c r="DK30" s="595"/>
      <c r="DL30" s="602">
        <v>1497413</v>
      </c>
      <c r="DM30" s="594"/>
      <c r="DN30" s="594"/>
      <c r="DO30" s="594"/>
      <c r="DP30" s="594"/>
      <c r="DQ30" s="594"/>
      <c r="DR30" s="594"/>
      <c r="DS30" s="594"/>
      <c r="DT30" s="594"/>
      <c r="DU30" s="594"/>
      <c r="DV30" s="595"/>
      <c r="DW30" s="598">
        <v>12.2</v>
      </c>
      <c r="DX30" s="623"/>
      <c r="DY30" s="623"/>
      <c r="DZ30" s="623"/>
      <c r="EA30" s="623"/>
      <c r="EB30" s="623"/>
      <c r="EC30" s="624"/>
    </row>
    <row r="31" spans="2:133" ht="11.25" customHeight="1" x14ac:dyDescent="0.15">
      <c r="B31" s="590" t="s">
        <v>292</v>
      </c>
      <c r="C31" s="591"/>
      <c r="D31" s="591"/>
      <c r="E31" s="591"/>
      <c r="F31" s="591"/>
      <c r="G31" s="591"/>
      <c r="H31" s="591"/>
      <c r="I31" s="591"/>
      <c r="J31" s="591"/>
      <c r="K31" s="591"/>
      <c r="L31" s="591"/>
      <c r="M31" s="591"/>
      <c r="N31" s="591"/>
      <c r="O31" s="591"/>
      <c r="P31" s="591"/>
      <c r="Q31" s="592"/>
      <c r="R31" s="593">
        <v>338732</v>
      </c>
      <c r="S31" s="594"/>
      <c r="T31" s="594"/>
      <c r="U31" s="594"/>
      <c r="V31" s="594"/>
      <c r="W31" s="594"/>
      <c r="X31" s="594"/>
      <c r="Y31" s="595"/>
      <c r="Z31" s="596">
        <v>1.7</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99</v>
      </c>
      <c r="BH31" s="625"/>
      <c r="BI31" s="625"/>
      <c r="BJ31" s="625"/>
      <c r="BK31" s="625"/>
      <c r="BL31" s="625"/>
      <c r="BM31" s="599">
        <v>96.9</v>
      </c>
      <c r="BN31" s="649"/>
      <c r="BO31" s="649"/>
      <c r="BP31" s="649"/>
      <c r="BQ31" s="650"/>
      <c r="BR31" s="648">
        <v>98.7</v>
      </c>
      <c r="BS31" s="625"/>
      <c r="BT31" s="625"/>
      <c r="BU31" s="625"/>
      <c r="BV31" s="625"/>
      <c r="BW31" s="625"/>
      <c r="BX31" s="599">
        <v>96.7</v>
      </c>
      <c r="BY31" s="649"/>
      <c r="BZ31" s="649"/>
      <c r="CA31" s="649"/>
      <c r="CB31" s="650"/>
      <c r="CD31" s="656"/>
      <c r="CE31" s="657"/>
      <c r="CF31" s="607" t="s">
        <v>295</v>
      </c>
      <c r="CG31" s="608"/>
      <c r="CH31" s="608"/>
      <c r="CI31" s="608"/>
      <c r="CJ31" s="608"/>
      <c r="CK31" s="608"/>
      <c r="CL31" s="608"/>
      <c r="CM31" s="608"/>
      <c r="CN31" s="608"/>
      <c r="CO31" s="608"/>
      <c r="CP31" s="608"/>
      <c r="CQ31" s="609"/>
      <c r="CR31" s="593">
        <v>215095</v>
      </c>
      <c r="CS31" s="625"/>
      <c r="CT31" s="625"/>
      <c r="CU31" s="625"/>
      <c r="CV31" s="625"/>
      <c r="CW31" s="625"/>
      <c r="CX31" s="625"/>
      <c r="CY31" s="626"/>
      <c r="CZ31" s="627">
        <v>1.2</v>
      </c>
      <c r="DA31" s="628"/>
      <c r="DB31" s="628"/>
      <c r="DC31" s="629"/>
      <c r="DD31" s="602">
        <v>214876</v>
      </c>
      <c r="DE31" s="625"/>
      <c r="DF31" s="625"/>
      <c r="DG31" s="625"/>
      <c r="DH31" s="625"/>
      <c r="DI31" s="625"/>
      <c r="DJ31" s="625"/>
      <c r="DK31" s="626"/>
      <c r="DL31" s="602">
        <v>214876</v>
      </c>
      <c r="DM31" s="625"/>
      <c r="DN31" s="625"/>
      <c r="DO31" s="625"/>
      <c r="DP31" s="625"/>
      <c r="DQ31" s="625"/>
      <c r="DR31" s="625"/>
      <c r="DS31" s="625"/>
      <c r="DT31" s="625"/>
      <c r="DU31" s="625"/>
      <c r="DV31" s="626"/>
      <c r="DW31" s="598">
        <v>1.7</v>
      </c>
      <c r="DX31" s="623"/>
      <c r="DY31" s="623"/>
      <c r="DZ31" s="623"/>
      <c r="EA31" s="623"/>
      <c r="EB31" s="623"/>
      <c r="EC31" s="624"/>
    </row>
    <row r="32" spans="2:133" ht="11.25" customHeight="1" x14ac:dyDescent="0.15">
      <c r="B32" s="590" t="s">
        <v>296</v>
      </c>
      <c r="C32" s="591"/>
      <c r="D32" s="591"/>
      <c r="E32" s="591"/>
      <c r="F32" s="591"/>
      <c r="G32" s="591"/>
      <c r="H32" s="591"/>
      <c r="I32" s="591"/>
      <c r="J32" s="591"/>
      <c r="K32" s="591"/>
      <c r="L32" s="591"/>
      <c r="M32" s="591"/>
      <c r="N32" s="591"/>
      <c r="O32" s="591"/>
      <c r="P32" s="591"/>
      <c r="Q32" s="592"/>
      <c r="R32" s="593">
        <v>472524</v>
      </c>
      <c r="S32" s="594"/>
      <c r="T32" s="594"/>
      <c r="U32" s="594"/>
      <c r="V32" s="594"/>
      <c r="W32" s="594"/>
      <c r="X32" s="594"/>
      <c r="Y32" s="595"/>
      <c r="Z32" s="596">
        <v>2.4</v>
      </c>
      <c r="AA32" s="596"/>
      <c r="AB32" s="596"/>
      <c r="AC32" s="596"/>
      <c r="AD32" s="597">
        <v>911</v>
      </c>
      <c r="AE32" s="597"/>
      <c r="AF32" s="597"/>
      <c r="AG32" s="597"/>
      <c r="AH32" s="597"/>
      <c r="AI32" s="597"/>
      <c r="AJ32" s="597"/>
      <c r="AK32" s="597"/>
      <c r="AL32" s="598">
        <v>0</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98.9</v>
      </c>
      <c r="BH32" s="661"/>
      <c r="BI32" s="661"/>
      <c r="BJ32" s="661"/>
      <c r="BK32" s="661"/>
      <c r="BL32" s="661"/>
      <c r="BM32" s="662">
        <v>96.8</v>
      </c>
      <c r="BN32" s="661"/>
      <c r="BO32" s="661"/>
      <c r="BP32" s="661"/>
      <c r="BQ32" s="663"/>
      <c r="BR32" s="660">
        <v>98.6</v>
      </c>
      <c r="BS32" s="661"/>
      <c r="BT32" s="661"/>
      <c r="BU32" s="661"/>
      <c r="BV32" s="661"/>
      <c r="BW32" s="661"/>
      <c r="BX32" s="662">
        <v>96.3</v>
      </c>
      <c r="BY32" s="661"/>
      <c r="BZ32" s="661"/>
      <c r="CA32" s="661"/>
      <c r="CB32" s="663"/>
      <c r="CD32" s="658"/>
      <c r="CE32" s="659"/>
      <c r="CF32" s="607" t="s">
        <v>298</v>
      </c>
      <c r="CG32" s="608"/>
      <c r="CH32" s="608"/>
      <c r="CI32" s="608"/>
      <c r="CJ32" s="608"/>
      <c r="CK32" s="608"/>
      <c r="CL32" s="608"/>
      <c r="CM32" s="608"/>
      <c r="CN32" s="608"/>
      <c r="CO32" s="608"/>
      <c r="CP32" s="608"/>
      <c r="CQ32" s="609"/>
      <c r="CR32" s="593" t="s">
        <v>112</v>
      </c>
      <c r="CS32" s="594"/>
      <c r="CT32" s="594"/>
      <c r="CU32" s="594"/>
      <c r="CV32" s="594"/>
      <c r="CW32" s="594"/>
      <c r="CX32" s="594"/>
      <c r="CY32" s="595"/>
      <c r="CZ32" s="627" t="s">
        <v>112</v>
      </c>
      <c r="DA32" s="628"/>
      <c r="DB32" s="628"/>
      <c r="DC32" s="629"/>
      <c r="DD32" s="602" t="s">
        <v>112</v>
      </c>
      <c r="DE32" s="594"/>
      <c r="DF32" s="594"/>
      <c r="DG32" s="594"/>
      <c r="DH32" s="594"/>
      <c r="DI32" s="594"/>
      <c r="DJ32" s="594"/>
      <c r="DK32" s="595"/>
      <c r="DL32" s="602" t="s">
        <v>112</v>
      </c>
      <c r="DM32" s="594"/>
      <c r="DN32" s="594"/>
      <c r="DO32" s="594"/>
      <c r="DP32" s="594"/>
      <c r="DQ32" s="594"/>
      <c r="DR32" s="594"/>
      <c r="DS32" s="594"/>
      <c r="DT32" s="594"/>
      <c r="DU32" s="594"/>
      <c r="DV32" s="595"/>
      <c r="DW32" s="598" t="s">
        <v>112</v>
      </c>
      <c r="DX32" s="623"/>
      <c r="DY32" s="623"/>
      <c r="DZ32" s="623"/>
      <c r="EA32" s="623"/>
      <c r="EB32" s="623"/>
      <c r="EC32" s="624"/>
    </row>
    <row r="33" spans="2:133" ht="11.25" customHeight="1" x14ac:dyDescent="0.15">
      <c r="B33" s="590" t="s">
        <v>299</v>
      </c>
      <c r="C33" s="591"/>
      <c r="D33" s="591"/>
      <c r="E33" s="591"/>
      <c r="F33" s="591"/>
      <c r="G33" s="591"/>
      <c r="H33" s="591"/>
      <c r="I33" s="591"/>
      <c r="J33" s="591"/>
      <c r="K33" s="591"/>
      <c r="L33" s="591"/>
      <c r="M33" s="591"/>
      <c r="N33" s="591"/>
      <c r="O33" s="591"/>
      <c r="P33" s="591"/>
      <c r="Q33" s="592"/>
      <c r="R33" s="593">
        <v>640900</v>
      </c>
      <c r="S33" s="594"/>
      <c r="T33" s="594"/>
      <c r="U33" s="594"/>
      <c r="V33" s="594"/>
      <c r="W33" s="594"/>
      <c r="X33" s="594"/>
      <c r="Y33" s="595"/>
      <c r="Z33" s="596">
        <v>3.2</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7922234</v>
      </c>
      <c r="CS33" s="625"/>
      <c r="CT33" s="625"/>
      <c r="CU33" s="625"/>
      <c r="CV33" s="625"/>
      <c r="CW33" s="625"/>
      <c r="CX33" s="625"/>
      <c r="CY33" s="626"/>
      <c r="CZ33" s="627">
        <v>42.8</v>
      </c>
      <c r="DA33" s="628"/>
      <c r="DB33" s="628"/>
      <c r="DC33" s="629"/>
      <c r="DD33" s="602">
        <v>6904594</v>
      </c>
      <c r="DE33" s="625"/>
      <c r="DF33" s="625"/>
      <c r="DG33" s="625"/>
      <c r="DH33" s="625"/>
      <c r="DI33" s="625"/>
      <c r="DJ33" s="625"/>
      <c r="DK33" s="626"/>
      <c r="DL33" s="602">
        <v>5491714</v>
      </c>
      <c r="DM33" s="625"/>
      <c r="DN33" s="625"/>
      <c r="DO33" s="625"/>
      <c r="DP33" s="625"/>
      <c r="DQ33" s="625"/>
      <c r="DR33" s="625"/>
      <c r="DS33" s="625"/>
      <c r="DT33" s="625"/>
      <c r="DU33" s="625"/>
      <c r="DV33" s="626"/>
      <c r="DW33" s="598">
        <v>44.7</v>
      </c>
      <c r="DX33" s="623"/>
      <c r="DY33" s="623"/>
      <c r="DZ33" s="623"/>
      <c r="EA33" s="623"/>
      <c r="EB33" s="623"/>
      <c r="EC33" s="624"/>
    </row>
    <row r="34" spans="2:133" ht="11.25" customHeight="1" x14ac:dyDescent="0.15">
      <c r="B34" s="590" t="s">
        <v>301</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3412833</v>
      </c>
      <c r="CS34" s="594"/>
      <c r="CT34" s="594"/>
      <c r="CU34" s="594"/>
      <c r="CV34" s="594"/>
      <c r="CW34" s="594"/>
      <c r="CX34" s="594"/>
      <c r="CY34" s="595"/>
      <c r="CZ34" s="627">
        <v>18.399999999999999</v>
      </c>
      <c r="DA34" s="628"/>
      <c r="DB34" s="628"/>
      <c r="DC34" s="629"/>
      <c r="DD34" s="602">
        <v>2727220</v>
      </c>
      <c r="DE34" s="594"/>
      <c r="DF34" s="594"/>
      <c r="DG34" s="594"/>
      <c r="DH34" s="594"/>
      <c r="DI34" s="594"/>
      <c r="DJ34" s="594"/>
      <c r="DK34" s="595"/>
      <c r="DL34" s="602">
        <v>2520424</v>
      </c>
      <c r="DM34" s="594"/>
      <c r="DN34" s="594"/>
      <c r="DO34" s="594"/>
      <c r="DP34" s="594"/>
      <c r="DQ34" s="594"/>
      <c r="DR34" s="594"/>
      <c r="DS34" s="594"/>
      <c r="DT34" s="594"/>
      <c r="DU34" s="594"/>
      <c r="DV34" s="595"/>
      <c r="DW34" s="598">
        <v>20.5</v>
      </c>
      <c r="DX34" s="623"/>
      <c r="DY34" s="623"/>
      <c r="DZ34" s="623"/>
      <c r="EA34" s="623"/>
      <c r="EB34" s="623"/>
      <c r="EC34" s="624"/>
    </row>
    <row r="35" spans="2:133" ht="11.25" customHeight="1" x14ac:dyDescent="0.15">
      <c r="B35" s="590" t="s">
        <v>305</v>
      </c>
      <c r="C35" s="591"/>
      <c r="D35" s="591"/>
      <c r="E35" s="591"/>
      <c r="F35" s="591"/>
      <c r="G35" s="591"/>
      <c r="H35" s="591"/>
      <c r="I35" s="591"/>
      <c r="J35" s="591"/>
      <c r="K35" s="591"/>
      <c r="L35" s="591"/>
      <c r="M35" s="591"/>
      <c r="N35" s="591"/>
      <c r="O35" s="591"/>
      <c r="P35" s="591"/>
      <c r="Q35" s="592"/>
      <c r="R35" s="593">
        <v>398000</v>
      </c>
      <c r="S35" s="594"/>
      <c r="T35" s="594"/>
      <c r="U35" s="594"/>
      <c r="V35" s="594"/>
      <c r="W35" s="594"/>
      <c r="X35" s="594"/>
      <c r="Y35" s="595"/>
      <c r="Z35" s="596">
        <v>2</v>
      </c>
      <c r="AA35" s="596"/>
      <c r="AB35" s="596"/>
      <c r="AC35" s="596"/>
      <c r="AD35" s="597" t="s">
        <v>112</v>
      </c>
      <c r="AE35" s="597"/>
      <c r="AF35" s="597"/>
      <c r="AG35" s="597"/>
      <c r="AH35" s="597"/>
      <c r="AI35" s="597"/>
      <c r="AJ35" s="597"/>
      <c r="AK35" s="597"/>
      <c r="AL35" s="598" t="s">
        <v>112</v>
      </c>
      <c r="AM35" s="599"/>
      <c r="AN35" s="599"/>
      <c r="AO35" s="600"/>
      <c r="AP35" s="186"/>
      <c r="AQ35" s="604" t="s">
        <v>306</v>
      </c>
      <c r="AR35" s="605"/>
      <c r="AS35" s="605"/>
      <c r="AT35" s="605"/>
      <c r="AU35" s="605"/>
      <c r="AV35" s="605"/>
      <c r="AW35" s="605"/>
      <c r="AX35" s="605"/>
      <c r="AY35" s="606"/>
      <c r="AZ35" s="582">
        <v>1234586</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154472</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240489</v>
      </c>
      <c r="CS35" s="625"/>
      <c r="CT35" s="625"/>
      <c r="CU35" s="625"/>
      <c r="CV35" s="625"/>
      <c r="CW35" s="625"/>
      <c r="CX35" s="625"/>
      <c r="CY35" s="626"/>
      <c r="CZ35" s="627">
        <v>1.3</v>
      </c>
      <c r="DA35" s="628"/>
      <c r="DB35" s="628"/>
      <c r="DC35" s="629"/>
      <c r="DD35" s="602">
        <v>222855</v>
      </c>
      <c r="DE35" s="625"/>
      <c r="DF35" s="625"/>
      <c r="DG35" s="625"/>
      <c r="DH35" s="625"/>
      <c r="DI35" s="625"/>
      <c r="DJ35" s="625"/>
      <c r="DK35" s="626"/>
      <c r="DL35" s="602">
        <v>213437</v>
      </c>
      <c r="DM35" s="625"/>
      <c r="DN35" s="625"/>
      <c r="DO35" s="625"/>
      <c r="DP35" s="625"/>
      <c r="DQ35" s="625"/>
      <c r="DR35" s="625"/>
      <c r="DS35" s="625"/>
      <c r="DT35" s="625"/>
      <c r="DU35" s="625"/>
      <c r="DV35" s="626"/>
      <c r="DW35" s="598">
        <v>1.7</v>
      </c>
      <c r="DX35" s="623"/>
      <c r="DY35" s="623"/>
      <c r="DZ35" s="623"/>
      <c r="EA35" s="623"/>
      <c r="EB35" s="623"/>
      <c r="EC35" s="624"/>
    </row>
    <row r="36" spans="2:133" ht="11.25" customHeight="1" x14ac:dyDescent="0.15">
      <c r="B36" s="636" t="s">
        <v>309</v>
      </c>
      <c r="C36" s="637"/>
      <c r="D36" s="637"/>
      <c r="E36" s="637"/>
      <c r="F36" s="637"/>
      <c r="G36" s="637"/>
      <c r="H36" s="637"/>
      <c r="I36" s="637"/>
      <c r="J36" s="637"/>
      <c r="K36" s="637"/>
      <c r="L36" s="637"/>
      <c r="M36" s="637"/>
      <c r="N36" s="637"/>
      <c r="O36" s="637"/>
      <c r="P36" s="637"/>
      <c r="Q36" s="638"/>
      <c r="R36" s="665">
        <v>19762368</v>
      </c>
      <c r="S36" s="666"/>
      <c r="T36" s="666"/>
      <c r="U36" s="666"/>
      <c r="V36" s="666"/>
      <c r="W36" s="666"/>
      <c r="X36" s="666"/>
      <c r="Y36" s="667"/>
      <c r="Z36" s="668">
        <v>100</v>
      </c>
      <c r="AA36" s="668"/>
      <c r="AB36" s="668"/>
      <c r="AC36" s="668"/>
      <c r="AD36" s="669">
        <v>11881356</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83286</v>
      </c>
      <c r="BA36" s="594"/>
      <c r="BB36" s="594"/>
      <c r="BC36" s="594"/>
      <c r="BD36" s="625"/>
      <c r="BE36" s="625"/>
      <c r="BF36" s="650"/>
      <c r="BG36" s="607" t="s">
        <v>311</v>
      </c>
      <c r="BH36" s="608"/>
      <c r="BI36" s="608"/>
      <c r="BJ36" s="608"/>
      <c r="BK36" s="608"/>
      <c r="BL36" s="608"/>
      <c r="BM36" s="608"/>
      <c r="BN36" s="608"/>
      <c r="BO36" s="608"/>
      <c r="BP36" s="608"/>
      <c r="BQ36" s="608"/>
      <c r="BR36" s="608"/>
      <c r="BS36" s="608"/>
      <c r="BT36" s="608"/>
      <c r="BU36" s="609"/>
      <c r="BV36" s="593">
        <v>112078</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2366230</v>
      </c>
      <c r="CS36" s="594"/>
      <c r="CT36" s="594"/>
      <c r="CU36" s="594"/>
      <c r="CV36" s="594"/>
      <c r="CW36" s="594"/>
      <c r="CX36" s="594"/>
      <c r="CY36" s="595"/>
      <c r="CZ36" s="627">
        <v>12.8</v>
      </c>
      <c r="DA36" s="628"/>
      <c r="DB36" s="628"/>
      <c r="DC36" s="629"/>
      <c r="DD36" s="602">
        <v>2191385</v>
      </c>
      <c r="DE36" s="594"/>
      <c r="DF36" s="594"/>
      <c r="DG36" s="594"/>
      <c r="DH36" s="594"/>
      <c r="DI36" s="594"/>
      <c r="DJ36" s="594"/>
      <c r="DK36" s="595"/>
      <c r="DL36" s="602">
        <v>1772083</v>
      </c>
      <c r="DM36" s="594"/>
      <c r="DN36" s="594"/>
      <c r="DO36" s="594"/>
      <c r="DP36" s="594"/>
      <c r="DQ36" s="594"/>
      <c r="DR36" s="594"/>
      <c r="DS36" s="594"/>
      <c r="DT36" s="594"/>
      <c r="DU36" s="594"/>
      <c r="DV36" s="595"/>
      <c r="DW36" s="598">
        <v>14.4</v>
      </c>
      <c r="DX36" s="623"/>
      <c r="DY36" s="623"/>
      <c r="DZ36" s="623"/>
      <c r="EA36" s="623"/>
      <c r="EB36" s="623"/>
      <c r="EC36" s="624"/>
    </row>
    <row r="37" spans="2:133" ht="11.25" customHeight="1" x14ac:dyDescent="0.15">
      <c r="AQ37" s="672" t="s">
        <v>313</v>
      </c>
      <c r="AR37" s="673"/>
      <c r="AS37" s="673"/>
      <c r="AT37" s="673"/>
      <c r="AU37" s="673"/>
      <c r="AV37" s="673"/>
      <c r="AW37" s="673"/>
      <c r="AX37" s="673"/>
      <c r="AY37" s="674"/>
      <c r="AZ37" s="593">
        <v>14604</v>
      </c>
      <c r="BA37" s="594"/>
      <c r="BB37" s="594"/>
      <c r="BC37" s="594"/>
      <c r="BD37" s="625"/>
      <c r="BE37" s="625"/>
      <c r="BF37" s="650"/>
      <c r="BG37" s="607" t="s">
        <v>314</v>
      </c>
      <c r="BH37" s="608"/>
      <c r="BI37" s="608"/>
      <c r="BJ37" s="608"/>
      <c r="BK37" s="608"/>
      <c r="BL37" s="608"/>
      <c r="BM37" s="608"/>
      <c r="BN37" s="608"/>
      <c r="BO37" s="608"/>
      <c r="BP37" s="608"/>
      <c r="BQ37" s="608"/>
      <c r="BR37" s="608"/>
      <c r="BS37" s="608"/>
      <c r="BT37" s="608"/>
      <c r="BU37" s="609"/>
      <c r="BV37" s="593">
        <v>8342</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1343495</v>
      </c>
      <c r="CS37" s="625"/>
      <c r="CT37" s="625"/>
      <c r="CU37" s="625"/>
      <c r="CV37" s="625"/>
      <c r="CW37" s="625"/>
      <c r="CX37" s="625"/>
      <c r="CY37" s="626"/>
      <c r="CZ37" s="627">
        <v>7.3</v>
      </c>
      <c r="DA37" s="628"/>
      <c r="DB37" s="628"/>
      <c r="DC37" s="629"/>
      <c r="DD37" s="602">
        <v>1343495</v>
      </c>
      <c r="DE37" s="625"/>
      <c r="DF37" s="625"/>
      <c r="DG37" s="625"/>
      <c r="DH37" s="625"/>
      <c r="DI37" s="625"/>
      <c r="DJ37" s="625"/>
      <c r="DK37" s="626"/>
      <c r="DL37" s="602">
        <v>1331540</v>
      </c>
      <c r="DM37" s="625"/>
      <c r="DN37" s="625"/>
      <c r="DO37" s="625"/>
      <c r="DP37" s="625"/>
      <c r="DQ37" s="625"/>
      <c r="DR37" s="625"/>
      <c r="DS37" s="625"/>
      <c r="DT37" s="625"/>
      <c r="DU37" s="625"/>
      <c r="DV37" s="626"/>
      <c r="DW37" s="598">
        <v>10.8</v>
      </c>
      <c r="DX37" s="623"/>
      <c r="DY37" s="623"/>
      <c r="DZ37" s="623"/>
      <c r="EA37" s="623"/>
      <c r="EB37" s="623"/>
      <c r="EC37" s="624"/>
    </row>
    <row r="38" spans="2:133" ht="11.25" customHeight="1" x14ac:dyDescent="0.15">
      <c r="AQ38" s="672" t="s">
        <v>316</v>
      </c>
      <c r="AR38" s="673"/>
      <c r="AS38" s="673"/>
      <c r="AT38" s="673"/>
      <c r="AU38" s="673"/>
      <c r="AV38" s="673"/>
      <c r="AW38" s="673"/>
      <c r="AX38" s="673"/>
      <c r="AY38" s="674"/>
      <c r="AZ38" s="593" t="s">
        <v>317</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14932</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1173611</v>
      </c>
      <c r="CS38" s="594"/>
      <c r="CT38" s="594"/>
      <c r="CU38" s="594"/>
      <c r="CV38" s="594"/>
      <c r="CW38" s="594"/>
      <c r="CX38" s="594"/>
      <c r="CY38" s="595"/>
      <c r="CZ38" s="627">
        <v>6.3</v>
      </c>
      <c r="DA38" s="628"/>
      <c r="DB38" s="628"/>
      <c r="DC38" s="629"/>
      <c r="DD38" s="602">
        <v>1052673</v>
      </c>
      <c r="DE38" s="594"/>
      <c r="DF38" s="594"/>
      <c r="DG38" s="594"/>
      <c r="DH38" s="594"/>
      <c r="DI38" s="594"/>
      <c r="DJ38" s="594"/>
      <c r="DK38" s="595"/>
      <c r="DL38" s="602">
        <v>985770</v>
      </c>
      <c r="DM38" s="594"/>
      <c r="DN38" s="594"/>
      <c r="DO38" s="594"/>
      <c r="DP38" s="594"/>
      <c r="DQ38" s="594"/>
      <c r="DR38" s="594"/>
      <c r="DS38" s="594"/>
      <c r="DT38" s="594"/>
      <c r="DU38" s="594"/>
      <c r="DV38" s="595"/>
      <c r="DW38" s="598">
        <v>8</v>
      </c>
      <c r="DX38" s="623"/>
      <c r="DY38" s="623"/>
      <c r="DZ38" s="623"/>
      <c r="EA38" s="623"/>
      <c r="EB38" s="623"/>
      <c r="EC38" s="624"/>
    </row>
    <row r="39" spans="2:133" ht="11.25" customHeight="1" x14ac:dyDescent="0.15">
      <c r="AQ39" s="672" t="s">
        <v>320</v>
      </c>
      <c r="AR39" s="673"/>
      <c r="AS39" s="673"/>
      <c r="AT39" s="673"/>
      <c r="AU39" s="673"/>
      <c r="AV39" s="673"/>
      <c r="AW39" s="673"/>
      <c r="AX39" s="673"/>
      <c r="AY39" s="674"/>
      <c r="AZ39" s="593" t="s">
        <v>317</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102</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722671</v>
      </c>
      <c r="CS39" s="625"/>
      <c r="CT39" s="625"/>
      <c r="CU39" s="625"/>
      <c r="CV39" s="625"/>
      <c r="CW39" s="625"/>
      <c r="CX39" s="625"/>
      <c r="CY39" s="626"/>
      <c r="CZ39" s="627">
        <v>3.9</v>
      </c>
      <c r="DA39" s="628"/>
      <c r="DB39" s="628"/>
      <c r="DC39" s="629"/>
      <c r="DD39" s="602">
        <v>710061</v>
      </c>
      <c r="DE39" s="625"/>
      <c r="DF39" s="625"/>
      <c r="DG39" s="625"/>
      <c r="DH39" s="625"/>
      <c r="DI39" s="625"/>
      <c r="DJ39" s="625"/>
      <c r="DK39" s="626"/>
      <c r="DL39" s="602" t="s">
        <v>317</v>
      </c>
      <c r="DM39" s="625"/>
      <c r="DN39" s="625"/>
      <c r="DO39" s="625"/>
      <c r="DP39" s="625"/>
      <c r="DQ39" s="625"/>
      <c r="DR39" s="625"/>
      <c r="DS39" s="625"/>
      <c r="DT39" s="625"/>
      <c r="DU39" s="625"/>
      <c r="DV39" s="626"/>
      <c r="DW39" s="598" t="s">
        <v>317</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254769</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71</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6400</v>
      </c>
      <c r="CS40" s="594"/>
      <c r="CT40" s="594"/>
      <c r="CU40" s="594"/>
      <c r="CV40" s="594"/>
      <c r="CW40" s="594"/>
      <c r="CX40" s="594"/>
      <c r="CY40" s="595"/>
      <c r="CZ40" s="627">
        <v>0</v>
      </c>
      <c r="DA40" s="628"/>
      <c r="DB40" s="628"/>
      <c r="DC40" s="629"/>
      <c r="DD40" s="602">
        <v>400</v>
      </c>
      <c r="DE40" s="594"/>
      <c r="DF40" s="594"/>
      <c r="DG40" s="594"/>
      <c r="DH40" s="594"/>
      <c r="DI40" s="594"/>
      <c r="DJ40" s="594"/>
      <c r="DK40" s="595"/>
      <c r="DL40" s="602" t="s">
        <v>317</v>
      </c>
      <c r="DM40" s="594"/>
      <c r="DN40" s="594"/>
      <c r="DO40" s="594"/>
      <c r="DP40" s="594"/>
      <c r="DQ40" s="594"/>
      <c r="DR40" s="594"/>
      <c r="DS40" s="594"/>
      <c r="DT40" s="594"/>
      <c r="DU40" s="594"/>
      <c r="DV40" s="595"/>
      <c r="DW40" s="598" t="s">
        <v>317</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881927</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233</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330</v>
      </c>
      <c r="CS41" s="625"/>
      <c r="CT41" s="625"/>
      <c r="CU41" s="625"/>
      <c r="CV41" s="625"/>
      <c r="CW41" s="625"/>
      <c r="CX41" s="625"/>
      <c r="CY41" s="626"/>
      <c r="CZ41" s="627" t="s">
        <v>330</v>
      </c>
      <c r="DA41" s="628"/>
      <c r="DB41" s="628"/>
      <c r="DC41" s="629"/>
      <c r="DD41" s="602" t="s">
        <v>330</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1831184</v>
      </c>
      <c r="CS42" s="594"/>
      <c r="CT42" s="594"/>
      <c r="CU42" s="594"/>
      <c r="CV42" s="594"/>
      <c r="CW42" s="594"/>
      <c r="CX42" s="594"/>
      <c r="CY42" s="595"/>
      <c r="CZ42" s="627">
        <v>9.9</v>
      </c>
      <c r="DA42" s="676"/>
      <c r="DB42" s="676"/>
      <c r="DC42" s="677"/>
      <c r="DD42" s="602">
        <v>880868</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30135</v>
      </c>
      <c r="CS43" s="625"/>
      <c r="CT43" s="625"/>
      <c r="CU43" s="625"/>
      <c r="CV43" s="625"/>
      <c r="CW43" s="625"/>
      <c r="CX43" s="625"/>
      <c r="CY43" s="626"/>
      <c r="CZ43" s="627">
        <v>0.2</v>
      </c>
      <c r="DA43" s="628"/>
      <c r="DB43" s="628"/>
      <c r="DC43" s="629"/>
      <c r="DD43" s="602">
        <v>30135</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335</v>
      </c>
      <c r="CD44" s="699" t="s">
        <v>287</v>
      </c>
      <c r="CE44" s="700"/>
      <c r="CF44" s="590" t="s">
        <v>336</v>
      </c>
      <c r="CG44" s="591"/>
      <c r="CH44" s="591"/>
      <c r="CI44" s="591"/>
      <c r="CJ44" s="591"/>
      <c r="CK44" s="591"/>
      <c r="CL44" s="591"/>
      <c r="CM44" s="591"/>
      <c r="CN44" s="591"/>
      <c r="CO44" s="591"/>
      <c r="CP44" s="591"/>
      <c r="CQ44" s="592"/>
      <c r="CR44" s="593">
        <v>1780854</v>
      </c>
      <c r="CS44" s="594"/>
      <c r="CT44" s="594"/>
      <c r="CU44" s="594"/>
      <c r="CV44" s="594"/>
      <c r="CW44" s="594"/>
      <c r="CX44" s="594"/>
      <c r="CY44" s="595"/>
      <c r="CZ44" s="627">
        <v>9.6</v>
      </c>
      <c r="DA44" s="676"/>
      <c r="DB44" s="676"/>
      <c r="DC44" s="677"/>
      <c r="DD44" s="602">
        <v>877175</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337</v>
      </c>
      <c r="CG45" s="591"/>
      <c r="CH45" s="591"/>
      <c r="CI45" s="591"/>
      <c r="CJ45" s="591"/>
      <c r="CK45" s="591"/>
      <c r="CL45" s="591"/>
      <c r="CM45" s="591"/>
      <c r="CN45" s="591"/>
      <c r="CO45" s="591"/>
      <c r="CP45" s="591"/>
      <c r="CQ45" s="592"/>
      <c r="CR45" s="593">
        <v>1127872</v>
      </c>
      <c r="CS45" s="625"/>
      <c r="CT45" s="625"/>
      <c r="CU45" s="625"/>
      <c r="CV45" s="625"/>
      <c r="CW45" s="625"/>
      <c r="CX45" s="625"/>
      <c r="CY45" s="626"/>
      <c r="CZ45" s="627">
        <v>6.1</v>
      </c>
      <c r="DA45" s="628"/>
      <c r="DB45" s="628"/>
      <c r="DC45" s="629"/>
      <c r="DD45" s="602">
        <v>298969</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338</v>
      </c>
      <c r="CG46" s="591"/>
      <c r="CH46" s="591"/>
      <c r="CI46" s="591"/>
      <c r="CJ46" s="591"/>
      <c r="CK46" s="591"/>
      <c r="CL46" s="591"/>
      <c r="CM46" s="591"/>
      <c r="CN46" s="591"/>
      <c r="CO46" s="591"/>
      <c r="CP46" s="591"/>
      <c r="CQ46" s="592"/>
      <c r="CR46" s="593">
        <v>648605</v>
      </c>
      <c r="CS46" s="594"/>
      <c r="CT46" s="594"/>
      <c r="CU46" s="594"/>
      <c r="CV46" s="594"/>
      <c r="CW46" s="594"/>
      <c r="CX46" s="594"/>
      <c r="CY46" s="595"/>
      <c r="CZ46" s="627">
        <v>3.5</v>
      </c>
      <c r="DA46" s="676"/>
      <c r="DB46" s="676"/>
      <c r="DC46" s="677"/>
      <c r="DD46" s="602">
        <v>573829</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339</v>
      </c>
      <c r="CG47" s="591"/>
      <c r="CH47" s="591"/>
      <c r="CI47" s="591"/>
      <c r="CJ47" s="591"/>
      <c r="CK47" s="591"/>
      <c r="CL47" s="591"/>
      <c r="CM47" s="591"/>
      <c r="CN47" s="591"/>
      <c r="CO47" s="591"/>
      <c r="CP47" s="591"/>
      <c r="CQ47" s="592"/>
      <c r="CR47" s="593">
        <v>50330</v>
      </c>
      <c r="CS47" s="625"/>
      <c r="CT47" s="625"/>
      <c r="CU47" s="625"/>
      <c r="CV47" s="625"/>
      <c r="CW47" s="625"/>
      <c r="CX47" s="625"/>
      <c r="CY47" s="626"/>
      <c r="CZ47" s="627">
        <v>0.3</v>
      </c>
      <c r="DA47" s="628"/>
      <c r="DB47" s="628"/>
      <c r="DC47" s="629"/>
      <c r="DD47" s="602">
        <v>3693</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340</v>
      </c>
      <c r="CG48" s="591"/>
      <c r="CH48" s="591"/>
      <c r="CI48" s="591"/>
      <c r="CJ48" s="591"/>
      <c r="CK48" s="591"/>
      <c r="CL48" s="591"/>
      <c r="CM48" s="591"/>
      <c r="CN48" s="591"/>
      <c r="CO48" s="591"/>
      <c r="CP48" s="591"/>
      <c r="CQ48" s="592"/>
      <c r="CR48" s="593" t="s">
        <v>317</v>
      </c>
      <c r="CS48" s="594"/>
      <c r="CT48" s="594"/>
      <c r="CU48" s="594"/>
      <c r="CV48" s="594"/>
      <c r="CW48" s="594"/>
      <c r="CX48" s="594"/>
      <c r="CY48" s="595"/>
      <c r="CZ48" s="627" t="s">
        <v>317</v>
      </c>
      <c r="DA48" s="676"/>
      <c r="DB48" s="676"/>
      <c r="DC48" s="677"/>
      <c r="DD48" s="602" t="s">
        <v>317</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341</v>
      </c>
      <c r="CE49" s="637"/>
      <c r="CF49" s="637"/>
      <c r="CG49" s="637"/>
      <c r="CH49" s="637"/>
      <c r="CI49" s="637"/>
      <c r="CJ49" s="637"/>
      <c r="CK49" s="637"/>
      <c r="CL49" s="637"/>
      <c r="CM49" s="637"/>
      <c r="CN49" s="637"/>
      <c r="CO49" s="637"/>
      <c r="CP49" s="637"/>
      <c r="CQ49" s="638"/>
      <c r="CR49" s="665">
        <v>18503575</v>
      </c>
      <c r="CS49" s="661"/>
      <c r="CT49" s="661"/>
      <c r="CU49" s="661"/>
      <c r="CV49" s="661"/>
      <c r="CW49" s="661"/>
      <c r="CX49" s="661"/>
      <c r="CY49" s="688"/>
      <c r="CZ49" s="689">
        <v>100</v>
      </c>
      <c r="DA49" s="690"/>
      <c r="DB49" s="690"/>
      <c r="DC49" s="691"/>
      <c r="DD49" s="692">
        <v>13535785</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4"/>
  <sheetViews>
    <sheetView zoomScale="30" zoomScaleNormal="3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364</v>
      </c>
      <c r="C7" s="720"/>
      <c r="D7" s="720"/>
      <c r="E7" s="720"/>
      <c r="F7" s="720"/>
      <c r="G7" s="720"/>
      <c r="H7" s="720"/>
      <c r="I7" s="720"/>
      <c r="J7" s="720"/>
      <c r="K7" s="720"/>
      <c r="L7" s="720"/>
      <c r="M7" s="720"/>
      <c r="N7" s="720"/>
      <c r="O7" s="720"/>
      <c r="P7" s="721"/>
      <c r="Q7" s="722">
        <v>19776</v>
      </c>
      <c r="R7" s="723"/>
      <c r="S7" s="723"/>
      <c r="T7" s="723"/>
      <c r="U7" s="723"/>
      <c r="V7" s="723">
        <v>18517</v>
      </c>
      <c r="W7" s="723"/>
      <c r="X7" s="723"/>
      <c r="Y7" s="723"/>
      <c r="Z7" s="723"/>
      <c r="AA7" s="723">
        <v>1259</v>
      </c>
      <c r="AB7" s="723"/>
      <c r="AC7" s="723"/>
      <c r="AD7" s="723"/>
      <c r="AE7" s="724"/>
      <c r="AF7" s="725">
        <v>905</v>
      </c>
      <c r="AG7" s="726"/>
      <c r="AH7" s="726"/>
      <c r="AI7" s="726"/>
      <c r="AJ7" s="727"/>
      <c r="AK7" s="762">
        <v>1383</v>
      </c>
      <c r="AL7" s="763"/>
      <c r="AM7" s="763"/>
      <c r="AN7" s="763"/>
      <c r="AO7" s="763"/>
      <c r="AP7" s="763">
        <v>13395</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547</v>
      </c>
      <c r="BT7" s="767"/>
      <c r="BU7" s="767"/>
      <c r="BV7" s="767"/>
      <c r="BW7" s="767"/>
      <c r="BX7" s="767"/>
      <c r="BY7" s="767"/>
      <c r="BZ7" s="767"/>
      <c r="CA7" s="767"/>
      <c r="CB7" s="767"/>
      <c r="CC7" s="767"/>
      <c r="CD7" s="767"/>
      <c r="CE7" s="767"/>
      <c r="CF7" s="767"/>
      <c r="CG7" s="768"/>
      <c r="CH7" s="759" t="s">
        <v>538</v>
      </c>
      <c r="CI7" s="760"/>
      <c r="CJ7" s="760"/>
      <c r="CK7" s="760"/>
      <c r="CL7" s="761"/>
      <c r="CM7" s="759">
        <v>24</v>
      </c>
      <c r="CN7" s="760"/>
      <c r="CO7" s="760"/>
      <c r="CP7" s="760"/>
      <c r="CQ7" s="761"/>
      <c r="CR7" s="759">
        <v>5</v>
      </c>
      <c r="CS7" s="760"/>
      <c r="CT7" s="760"/>
      <c r="CU7" s="760"/>
      <c r="CV7" s="761"/>
      <c r="CW7" s="759" t="s">
        <v>536</v>
      </c>
      <c r="CX7" s="760"/>
      <c r="CY7" s="760"/>
      <c r="CZ7" s="760"/>
      <c r="DA7" s="761"/>
      <c r="DB7" s="759" t="s">
        <v>536</v>
      </c>
      <c r="DC7" s="760"/>
      <c r="DD7" s="760"/>
      <c r="DE7" s="760"/>
      <c r="DF7" s="761"/>
      <c r="DG7" s="759" t="s">
        <v>536</v>
      </c>
      <c r="DH7" s="760"/>
      <c r="DI7" s="760"/>
      <c r="DJ7" s="760"/>
      <c r="DK7" s="761"/>
      <c r="DL7" s="759" t="s">
        <v>536</v>
      </c>
      <c r="DM7" s="760"/>
      <c r="DN7" s="760"/>
      <c r="DO7" s="760"/>
      <c r="DP7" s="761"/>
      <c r="DQ7" s="759" t="s">
        <v>536</v>
      </c>
      <c r="DR7" s="760"/>
      <c r="DS7" s="760"/>
      <c r="DT7" s="760"/>
      <c r="DU7" s="761"/>
      <c r="DV7" s="740"/>
      <c r="DW7" s="741"/>
      <c r="DX7" s="741"/>
      <c r="DY7" s="741"/>
      <c r="DZ7" s="742"/>
      <c r="EA7" s="205"/>
    </row>
    <row r="8" spans="1:131" s="206" customFormat="1" ht="26.25" customHeight="1" x14ac:dyDescent="0.15">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366</v>
      </c>
      <c r="B23" s="778" t="s">
        <v>367</v>
      </c>
      <c r="C23" s="779"/>
      <c r="D23" s="779"/>
      <c r="E23" s="779"/>
      <c r="F23" s="779"/>
      <c r="G23" s="779"/>
      <c r="H23" s="779"/>
      <c r="I23" s="779"/>
      <c r="J23" s="779"/>
      <c r="K23" s="779"/>
      <c r="L23" s="779"/>
      <c r="M23" s="779"/>
      <c r="N23" s="779"/>
      <c r="O23" s="779"/>
      <c r="P23" s="780"/>
      <c r="Q23" s="781">
        <v>19776</v>
      </c>
      <c r="R23" s="782"/>
      <c r="S23" s="782"/>
      <c r="T23" s="782"/>
      <c r="U23" s="782"/>
      <c r="V23" s="782">
        <v>18517</v>
      </c>
      <c r="W23" s="782"/>
      <c r="X23" s="782"/>
      <c r="Y23" s="782"/>
      <c r="Z23" s="782"/>
      <c r="AA23" s="782">
        <v>1259</v>
      </c>
      <c r="AB23" s="782"/>
      <c r="AC23" s="782"/>
      <c r="AD23" s="782"/>
      <c r="AE23" s="783"/>
      <c r="AF23" s="784">
        <v>905</v>
      </c>
      <c r="AG23" s="782"/>
      <c r="AH23" s="782"/>
      <c r="AI23" s="782"/>
      <c r="AJ23" s="785"/>
      <c r="AK23" s="786"/>
      <c r="AL23" s="787"/>
      <c r="AM23" s="787"/>
      <c r="AN23" s="787"/>
      <c r="AO23" s="787"/>
      <c r="AP23" s="782">
        <v>13395</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347</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0" t="s">
        <v>373</v>
      </c>
      <c r="AG26" s="801"/>
      <c r="AH26" s="801"/>
      <c r="AI26" s="801"/>
      <c r="AJ26" s="802"/>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378</v>
      </c>
      <c r="C28" s="720"/>
      <c r="D28" s="720"/>
      <c r="E28" s="720"/>
      <c r="F28" s="720"/>
      <c r="G28" s="720"/>
      <c r="H28" s="720"/>
      <c r="I28" s="720"/>
      <c r="J28" s="720"/>
      <c r="K28" s="720"/>
      <c r="L28" s="720"/>
      <c r="M28" s="720"/>
      <c r="N28" s="720"/>
      <c r="O28" s="720"/>
      <c r="P28" s="721"/>
      <c r="Q28" s="810">
        <v>5497</v>
      </c>
      <c r="R28" s="811"/>
      <c r="S28" s="811"/>
      <c r="T28" s="811"/>
      <c r="U28" s="811"/>
      <c r="V28" s="811">
        <v>5342</v>
      </c>
      <c r="W28" s="811"/>
      <c r="X28" s="811"/>
      <c r="Y28" s="811"/>
      <c r="Z28" s="811"/>
      <c r="AA28" s="811">
        <v>154</v>
      </c>
      <c r="AB28" s="811"/>
      <c r="AC28" s="811"/>
      <c r="AD28" s="811"/>
      <c r="AE28" s="812"/>
      <c r="AF28" s="813">
        <v>154</v>
      </c>
      <c r="AG28" s="811"/>
      <c r="AH28" s="811"/>
      <c r="AI28" s="811"/>
      <c r="AJ28" s="814"/>
      <c r="AK28" s="815">
        <v>329</v>
      </c>
      <c r="AL28" s="806"/>
      <c r="AM28" s="806"/>
      <c r="AN28" s="806"/>
      <c r="AO28" s="806"/>
      <c r="AP28" s="806" t="s">
        <v>536</v>
      </c>
      <c r="AQ28" s="806"/>
      <c r="AR28" s="806"/>
      <c r="AS28" s="806"/>
      <c r="AT28" s="806"/>
      <c r="AU28" s="806" t="s">
        <v>536</v>
      </c>
      <c r="AV28" s="806"/>
      <c r="AW28" s="806"/>
      <c r="AX28" s="806"/>
      <c r="AY28" s="806"/>
      <c r="AZ28" s="807" t="s">
        <v>536</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379</v>
      </c>
      <c r="C29" s="744"/>
      <c r="D29" s="744"/>
      <c r="E29" s="744"/>
      <c r="F29" s="744"/>
      <c r="G29" s="744"/>
      <c r="H29" s="744"/>
      <c r="I29" s="744"/>
      <c r="J29" s="744"/>
      <c r="K29" s="744"/>
      <c r="L29" s="744"/>
      <c r="M29" s="744"/>
      <c r="N29" s="744"/>
      <c r="O29" s="744"/>
      <c r="P29" s="745"/>
      <c r="Q29" s="746">
        <v>411</v>
      </c>
      <c r="R29" s="747"/>
      <c r="S29" s="747"/>
      <c r="T29" s="747"/>
      <c r="U29" s="747"/>
      <c r="V29" s="747">
        <v>407</v>
      </c>
      <c r="W29" s="747"/>
      <c r="X29" s="747"/>
      <c r="Y29" s="747"/>
      <c r="Z29" s="747"/>
      <c r="AA29" s="747">
        <v>4</v>
      </c>
      <c r="AB29" s="747"/>
      <c r="AC29" s="747"/>
      <c r="AD29" s="747"/>
      <c r="AE29" s="748"/>
      <c r="AF29" s="749">
        <v>4</v>
      </c>
      <c r="AG29" s="750"/>
      <c r="AH29" s="750"/>
      <c r="AI29" s="750"/>
      <c r="AJ29" s="751"/>
      <c r="AK29" s="818">
        <v>84</v>
      </c>
      <c r="AL29" s="819"/>
      <c r="AM29" s="819"/>
      <c r="AN29" s="819"/>
      <c r="AO29" s="819"/>
      <c r="AP29" s="819" t="s">
        <v>536</v>
      </c>
      <c r="AQ29" s="819"/>
      <c r="AR29" s="819"/>
      <c r="AS29" s="819"/>
      <c r="AT29" s="819"/>
      <c r="AU29" s="819" t="s">
        <v>536</v>
      </c>
      <c r="AV29" s="819"/>
      <c r="AW29" s="819"/>
      <c r="AX29" s="819"/>
      <c r="AY29" s="819"/>
      <c r="AZ29" s="820" t="s">
        <v>536</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380</v>
      </c>
      <c r="C30" s="744"/>
      <c r="D30" s="744"/>
      <c r="E30" s="744"/>
      <c r="F30" s="744"/>
      <c r="G30" s="744"/>
      <c r="H30" s="744"/>
      <c r="I30" s="744"/>
      <c r="J30" s="744"/>
      <c r="K30" s="744"/>
      <c r="L30" s="744"/>
      <c r="M30" s="744"/>
      <c r="N30" s="744"/>
      <c r="O30" s="744"/>
      <c r="P30" s="745"/>
      <c r="Q30" s="746">
        <v>2852</v>
      </c>
      <c r="R30" s="747"/>
      <c r="S30" s="747"/>
      <c r="T30" s="747"/>
      <c r="U30" s="747"/>
      <c r="V30" s="747">
        <v>2693</v>
      </c>
      <c r="W30" s="747"/>
      <c r="X30" s="747"/>
      <c r="Y30" s="747"/>
      <c r="Z30" s="747"/>
      <c r="AA30" s="747">
        <v>159</v>
      </c>
      <c r="AB30" s="747"/>
      <c r="AC30" s="747"/>
      <c r="AD30" s="747"/>
      <c r="AE30" s="748"/>
      <c r="AF30" s="749">
        <v>159</v>
      </c>
      <c r="AG30" s="750"/>
      <c r="AH30" s="750"/>
      <c r="AI30" s="750"/>
      <c r="AJ30" s="751"/>
      <c r="AK30" s="818">
        <v>497</v>
      </c>
      <c r="AL30" s="819"/>
      <c r="AM30" s="819"/>
      <c r="AN30" s="819"/>
      <c r="AO30" s="819"/>
      <c r="AP30" s="819" t="s">
        <v>536</v>
      </c>
      <c r="AQ30" s="819"/>
      <c r="AR30" s="819"/>
      <c r="AS30" s="819"/>
      <c r="AT30" s="819"/>
      <c r="AU30" s="819" t="s">
        <v>536</v>
      </c>
      <c r="AV30" s="819"/>
      <c r="AW30" s="819"/>
      <c r="AX30" s="819"/>
      <c r="AY30" s="819"/>
      <c r="AZ30" s="820" t="s">
        <v>536</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381</v>
      </c>
      <c r="C31" s="744"/>
      <c r="D31" s="744"/>
      <c r="E31" s="744"/>
      <c r="F31" s="744"/>
      <c r="G31" s="744"/>
      <c r="H31" s="744"/>
      <c r="I31" s="744"/>
      <c r="J31" s="744"/>
      <c r="K31" s="744"/>
      <c r="L31" s="744"/>
      <c r="M31" s="744"/>
      <c r="N31" s="744"/>
      <c r="O31" s="744"/>
      <c r="P31" s="745"/>
      <c r="Q31" s="746">
        <v>14</v>
      </c>
      <c r="R31" s="747"/>
      <c r="S31" s="747"/>
      <c r="T31" s="747"/>
      <c r="U31" s="747"/>
      <c r="V31" s="747">
        <v>13</v>
      </c>
      <c r="W31" s="747"/>
      <c r="X31" s="747"/>
      <c r="Y31" s="747"/>
      <c r="Z31" s="747"/>
      <c r="AA31" s="747">
        <v>1</v>
      </c>
      <c r="AB31" s="747"/>
      <c r="AC31" s="747"/>
      <c r="AD31" s="747"/>
      <c r="AE31" s="748"/>
      <c r="AF31" s="749">
        <v>1</v>
      </c>
      <c r="AG31" s="750"/>
      <c r="AH31" s="750"/>
      <c r="AI31" s="750"/>
      <c r="AJ31" s="751"/>
      <c r="AK31" s="818">
        <v>5</v>
      </c>
      <c r="AL31" s="819"/>
      <c r="AM31" s="819"/>
      <c r="AN31" s="819"/>
      <c r="AO31" s="819"/>
      <c r="AP31" s="819" t="s">
        <v>536</v>
      </c>
      <c r="AQ31" s="819"/>
      <c r="AR31" s="819"/>
      <c r="AS31" s="819"/>
      <c r="AT31" s="819"/>
      <c r="AU31" s="819" t="s">
        <v>536</v>
      </c>
      <c r="AV31" s="819"/>
      <c r="AW31" s="819"/>
      <c r="AX31" s="819"/>
      <c r="AY31" s="819"/>
      <c r="AZ31" s="820" t="s">
        <v>536</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382</v>
      </c>
      <c r="C32" s="744"/>
      <c r="D32" s="744"/>
      <c r="E32" s="744"/>
      <c r="F32" s="744"/>
      <c r="G32" s="744"/>
      <c r="H32" s="744"/>
      <c r="I32" s="744"/>
      <c r="J32" s="744"/>
      <c r="K32" s="744"/>
      <c r="L32" s="744"/>
      <c r="M32" s="744"/>
      <c r="N32" s="744"/>
      <c r="O32" s="744"/>
      <c r="P32" s="745"/>
      <c r="Q32" s="746">
        <v>1465</v>
      </c>
      <c r="R32" s="747"/>
      <c r="S32" s="747"/>
      <c r="T32" s="747"/>
      <c r="U32" s="747"/>
      <c r="V32" s="747">
        <v>1392</v>
      </c>
      <c r="W32" s="747"/>
      <c r="X32" s="747"/>
      <c r="Y32" s="747"/>
      <c r="Z32" s="747"/>
      <c r="AA32" s="747">
        <v>73</v>
      </c>
      <c r="AB32" s="747"/>
      <c r="AC32" s="747"/>
      <c r="AD32" s="747"/>
      <c r="AE32" s="748"/>
      <c r="AF32" s="749">
        <v>2061</v>
      </c>
      <c r="AG32" s="750"/>
      <c r="AH32" s="750"/>
      <c r="AI32" s="750"/>
      <c r="AJ32" s="751"/>
      <c r="AK32" s="818">
        <v>15</v>
      </c>
      <c r="AL32" s="819"/>
      <c r="AM32" s="819"/>
      <c r="AN32" s="819"/>
      <c r="AO32" s="819"/>
      <c r="AP32" s="819">
        <v>96</v>
      </c>
      <c r="AQ32" s="819"/>
      <c r="AR32" s="819"/>
      <c r="AS32" s="819"/>
      <c r="AT32" s="819"/>
      <c r="AU32" s="819">
        <v>1</v>
      </c>
      <c r="AV32" s="819"/>
      <c r="AW32" s="819"/>
      <c r="AX32" s="819"/>
      <c r="AY32" s="819"/>
      <c r="AZ32" s="820" t="s">
        <v>537</v>
      </c>
      <c r="BA32" s="820"/>
      <c r="BB32" s="820"/>
      <c r="BC32" s="820"/>
      <c r="BD32" s="820"/>
      <c r="BE32" s="816" t="s">
        <v>383</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384</v>
      </c>
      <c r="C33" s="744"/>
      <c r="D33" s="744"/>
      <c r="E33" s="744"/>
      <c r="F33" s="744"/>
      <c r="G33" s="744"/>
      <c r="H33" s="744"/>
      <c r="I33" s="744"/>
      <c r="J33" s="744"/>
      <c r="K33" s="744"/>
      <c r="L33" s="744"/>
      <c r="M33" s="744"/>
      <c r="N33" s="744"/>
      <c r="O33" s="744"/>
      <c r="P33" s="745"/>
      <c r="Q33" s="746">
        <v>1852</v>
      </c>
      <c r="R33" s="747"/>
      <c r="S33" s="747"/>
      <c r="T33" s="747"/>
      <c r="U33" s="747"/>
      <c r="V33" s="747">
        <v>1640</v>
      </c>
      <c r="W33" s="747"/>
      <c r="X33" s="747"/>
      <c r="Y33" s="747"/>
      <c r="Z33" s="747"/>
      <c r="AA33" s="747">
        <v>212</v>
      </c>
      <c r="AB33" s="747"/>
      <c r="AC33" s="747"/>
      <c r="AD33" s="747"/>
      <c r="AE33" s="748"/>
      <c r="AF33" s="749">
        <v>3656</v>
      </c>
      <c r="AG33" s="750"/>
      <c r="AH33" s="750"/>
      <c r="AI33" s="750"/>
      <c r="AJ33" s="751"/>
      <c r="AK33" s="818">
        <v>46</v>
      </c>
      <c r="AL33" s="819"/>
      <c r="AM33" s="819"/>
      <c r="AN33" s="819"/>
      <c r="AO33" s="819"/>
      <c r="AP33" s="819">
        <v>4081</v>
      </c>
      <c r="AQ33" s="819"/>
      <c r="AR33" s="819"/>
      <c r="AS33" s="819"/>
      <c r="AT33" s="819"/>
      <c r="AU33" s="819">
        <v>710</v>
      </c>
      <c r="AV33" s="819"/>
      <c r="AW33" s="819"/>
      <c r="AX33" s="819"/>
      <c r="AY33" s="819"/>
      <c r="AZ33" s="820" t="s">
        <v>538</v>
      </c>
      <c r="BA33" s="820"/>
      <c r="BB33" s="820"/>
      <c r="BC33" s="820"/>
      <c r="BD33" s="820"/>
      <c r="BE33" s="816" t="s">
        <v>383</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385</v>
      </c>
      <c r="C34" s="744"/>
      <c r="D34" s="744"/>
      <c r="E34" s="744"/>
      <c r="F34" s="744"/>
      <c r="G34" s="744"/>
      <c r="H34" s="744"/>
      <c r="I34" s="744"/>
      <c r="J34" s="744"/>
      <c r="K34" s="744"/>
      <c r="L34" s="744"/>
      <c r="M34" s="744"/>
      <c r="N34" s="744"/>
      <c r="O34" s="744"/>
      <c r="P34" s="745"/>
      <c r="Q34" s="746">
        <v>46</v>
      </c>
      <c r="R34" s="747"/>
      <c r="S34" s="747"/>
      <c r="T34" s="747"/>
      <c r="U34" s="747"/>
      <c r="V34" s="747">
        <v>41</v>
      </c>
      <c r="W34" s="747"/>
      <c r="X34" s="747"/>
      <c r="Y34" s="747"/>
      <c r="Z34" s="747"/>
      <c r="AA34" s="747">
        <v>5</v>
      </c>
      <c r="AB34" s="747"/>
      <c r="AC34" s="747"/>
      <c r="AD34" s="747"/>
      <c r="AE34" s="748"/>
      <c r="AF34" s="749">
        <v>6</v>
      </c>
      <c r="AG34" s="750"/>
      <c r="AH34" s="750"/>
      <c r="AI34" s="750"/>
      <c r="AJ34" s="751"/>
      <c r="AK34" s="818">
        <v>37</v>
      </c>
      <c r="AL34" s="819"/>
      <c r="AM34" s="819"/>
      <c r="AN34" s="819"/>
      <c r="AO34" s="819"/>
      <c r="AP34" s="819">
        <v>211</v>
      </c>
      <c r="AQ34" s="819"/>
      <c r="AR34" s="819"/>
      <c r="AS34" s="819"/>
      <c r="AT34" s="819"/>
      <c r="AU34" s="819">
        <v>211</v>
      </c>
      <c r="AV34" s="819"/>
      <c r="AW34" s="819"/>
      <c r="AX34" s="819"/>
      <c r="AY34" s="819"/>
      <c r="AZ34" s="820" t="s">
        <v>538</v>
      </c>
      <c r="BA34" s="820"/>
      <c r="BB34" s="820"/>
      <c r="BC34" s="820"/>
      <c r="BD34" s="820"/>
      <c r="BE34" s="816" t="s">
        <v>386</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387</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366</v>
      </c>
      <c r="B63" s="778" t="s">
        <v>388</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6042</v>
      </c>
      <c r="AG63" s="830"/>
      <c r="AH63" s="830"/>
      <c r="AI63" s="830"/>
      <c r="AJ63" s="831"/>
      <c r="AK63" s="832"/>
      <c r="AL63" s="827"/>
      <c r="AM63" s="827"/>
      <c r="AN63" s="827"/>
      <c r="AO63" s="827"/>
      <c r="AP63" s="830">
        <v>4388</v>
      </c>
      <c r="AQ63" s="830"/>
      <c r="AR63" s="830"/>
      <c r="AS63" s="830"/>
      <c r="AT63" s="830"/>
      <c r="AU63" s="830">
        <v>922</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390</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0" t="s">
        <v>373</v>
      </c>
      <c r="AG66" s="801"/>
      <c r="AH66" s="801"/>
      <c r="AI66" s="801"/>
      <c r="AJ66" s="841"/>
      <c r="AK66" s="705" t="s">
        <v>374</v>
      </c>
      <c r="AL66" s="729"/>
      <c r="AM66" s="729"/>
      <c r="AN66" s="729"/>
      <c r="AO66" s="730"/>
      <c r="AP66" s="705" t="s">
        <v>375</v>
      </c>
      <c r="AQ66" s="706"/>
      <c r="AR66" s="706"/>
      <c r="AS66" s="706"/>
      <c r="AT66" s="707"/>
      <c r="AU66" s="705" t="s">
        <v>391</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539</v>
      </c>
      <c r="C68" s="858"/>
      <c r="D68" s="858"/>
      <c r="E68" s="858"/>
      <c r="F68" s="858"/>
      <c r="G68" s="858"/>
      <c r="H68" s="858"/>
      <c r="I68" s="858"/>
      <c r="J68" s="858"/>
      <c r="K68" s="858"/>
      <c r="L68" s="858"/>
      <c r="M68" s="858"/>
      <c r="N68" s="858"/>
      <c r="O68" s="858"/>
      <c r="P68" s="859"/>
      <c r="Q68" s="860">
        <v>5223</v>
      </c>
      <c r="R68" s="854"/>
      <c r="S68" s="854"/>
      <c r="T68" s="854"/>
      <c r="U68" s="854"/>
      <c r="V68" s="854">
        <v>4808</v>
      </c>
      <c r="W68" s="854"/>
      <c r="X68" s="854"/>
      <c r="Y68" s="854"/>
      <c r="Z68" s="854"/>
      <c r="AA68" s="854">
        <v>415</v>
      </c>
      <c r="AB68" s="854"/>
      <c r="AC68" s="854"/>
      <c r="AD68" s="854"/>
      <c r="AE68" s="854"/>
      <c r="AF68" s="854">
        <v>415</v>
      </c>
      <c r="AG68" s="854"/>
      <c r="AH68" s="854"/>
      <c r="AI68" s="854"/>
      <c r="AJ68" s="854"/>
      <c r="AK68" s="854" t="s">
        <v>538</v>
      </c>
      <c r="AL68" s="854"/>
      <c r="AM68" s="854"/>
      <c r="AN68" s="854"/>
      <c r="AO68" s="854"/>
      <c r="AP68" s="854">
        <v>11701</v>
      </c>
      <c r="AQ68" s="854"/>
      <c r="AR68" s="854"/>
      <c r="AS68" s="854"/>
      <c r="AT68" s="854"/>
      <c r="AU68" s="854">
        <v>2923</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540</v>
      </c>
      <c r="C69" s="862"/>
      <c r="D69" s="862"/>
      <c r="E69" s="862"/>
      <c r="F69" s="862"/>
      <c r="G69" s="862"/>
      <c r="H69" s="862"/>
      <c r="I69" s="862"/>
      <c r="J69" s="862"/>
      <c r="K69" s="862"/>
      <c r="L69" s="862"/>
      <c r="M69" s="862"/>
      <c r="N69" s="862"/>
      <c r="O69" s="862"/>
      <c r="P69" s="863"/>
      <c r="Q69" s="864">
        <v>350</v>
      </c>
      <c r="R69" s="819"/>
      <c r="S69" s="819"/>
      <c r="T69" s="819"/>
      <c r="U69" s="819"/>
      <c r="V69" s="819">
        <v>316</v>
      </c>
      <c r="W69" s="819"/>
      <c r="X69" s="819"/>
      <c r="Y69" s="819"/>
      <c r="Z69" s="819"/>
      <c r="AA69" s="819">
        <v>34</v>
      </c>
      <c r="AB69" s="819"/>
      <c r="AC69" s="819"/>
      <c r="AD69" s="819"/>
      <c r="AE69" s="819"/>
      <c r="AF69" s="819">
        <v>34</v>
      </c>
      <c r="AG69" s="819"/>
      <c r="AH69" s="819"/>
      <c r="AI69" s="819"/>
      <c r="AJ69" s="819"/>
      <c r="AK69" s="819" t="s">
        <v>536</v>
      </c>
      <c r="AL69" s="819"/>
      <c r="AM69" s="819"/>
      <c r="AN69" s="819"/>
      <c r="AO69" s="819"/>
      <c r="AP69" s="819" t="s">
        <v>536</v>
      </c>
      <c r="AQ69" s="819"/>
      <c r="AR69" s="819"/>
      <c r="AS69" s="819"/>
      <c r="AT69" s="819"/>
      <c r="AU69" s="819" t="s">
        <v>536</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541</v>
      </c>
      <c r="C70" s="862"/>
      <c r="D70" s="862"/>
      <c r="E70" s="862"/>
      <c r="F70" s="862"/>
      <c r="G70" s="862"/>
      <c r="H70" s="862"/>
      <c r="I70" s="862"/>
      <c r="J70" s="862"/>
      <c r="K70" s="862"/>
      <c r="L70" s="862"/>
      <c r="M70" s="862"/>
      <c r="N70" s="862"/>
      <c r="O70" s="862"/>
      <c r="P70" s="863"/>
      <c r="Q70" s="864">
        <v>193</v>
      </c>
      <c r="R70" s="819"/>
      <c r="S70" s="819"/>
      <c r="T70" s="819"/>
      <c r="U70" s="819"/>
      <c r="V70" s="819">
        <v>186</v>
      </c>
      <c r="W70" s="819"/>
      <c r="X70" s="819"/>
      <c r="Y70" s="819"/>
      <c r="Z70" s="819"/>
      <c r="AA70" s="819">
        <v>7</v>
      </c>
      <c r="AB70" s="819"/>
      <c r="AC70" s="819"/>
      <c r="AD70" s="819"/>
      <c r="AE70" s="819"/>
      <c r="AF70" s="819">
        <v>7</v>
      </c>
      <c r="AG70" s="819"/>
      <c r="AH70" s="819"/>
      <c r="AI70" s="819"/>
      <c r="AJ70" s="819"/>
      <c r="AK70" s="819" t="s">
        <v>536</v>
      </c>
      <c r="AL70" s="819"/>
      <c r="AM70" s="819"/>
      <c r="AN70" s="819"/>
      <c r="AO70" s="819"/>
      <c r="AP70" s="819" t="s">
        <v>536</v>
      </c>
      <c r="AQ70" s="819"/>
      <c r="AR70" s="819"/>
      <c r="AS70" s="819"/>
      <c r="AT70" s="819"/>
      <c r="AU70" s="819" t="s">
        <v>536</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542</v>
      </c>
      <c r="C71" s="862"/>
      <c r="D71" s="862"/>
      <c r="E71" s="862"/>
      <c r="F71" s="862"/>
      <c r="G71" s="862"/>
      <c r="H71" s="862"/>
      <c r="I71" s="862"/>
      <c r="J71" s="862"/>
      <c r="K71" s="862"/>
      <c r="L71" s="862"/>
      <c r="M71" s="862"/>
      <c r="N71" s="862"/>
      <c r="O71" s="862"/>
      <c r="P71" s="863"/>
      <c r="Q71" s="864">
        <v>25450</v>
      </c>
      <c r="R71" s="819"/>
      <c r="S71" s="819"/>
      <c r="T71" s="819"/>
      <c r="U71" s="819"/>
      <c r="V71" s="819">
        <v>25429</v>
      </c>
      <c r="W71" s="819"/>
      <c r="X71" s="819"/>
      <c r="Y71" s="819"/>
      <c r="Z71" s="819"/>
      <c r="AA71" s="819">
        <v>22</v>
      </c>
      <c r="AB71" s="819"/>
      <c r="AC71" s="819"/>
      <c r="AD71" s="819"/>
      <c r="AE71" s="819"/>
      <c r="AF71" s="819">
        <v>22</v>
      </c>
      <c r="AG71" s="819"/>
      <c r="AH71" s="819"/>
      <c r="AI71" s="819"/>
      <c r="AJ71" s="819"/>
      <c r="AK71" s="819">
        <v>2967</v>
      </c>
      <c r="AL71" s="819"/>
      <c r="AM71" s="819"/>
      <c r="AN71" s="819"/>
      <c r="AO71" s="819"/>
      <c r="AP71" s="819" t="s">
        <v>536</v>
      </c>
      <c r="AQ71" s="819"/>
      <c r="AR71" s="819"/>
      <c r="AS71" s="819"/>
      <c r="AT71" s="819"/>
      <c r="AU71" s="819" t="s">
        <v>536</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543</v>
      </c>
      <c r="C72" s="862"/>
      <c r="D72" s="862"/>
      <c r="E72" s="862"/>
      <c r="F72" s="862"/>
      <c r="G72" s="862"/>
      <c r="H72" s="862"/>
      <c r="I72" s="862"/>
      <c r="J72" s="862"/>
      <c r="K72" s="862"/>
      <c r="L72" s="862"/>
      <c r="M72" s="862"/>
      <c r="N72" s="862"/>
      <c r="O72" s="862"/>
      <c r="P72" s="863"/>
      <c r="Q72" s="864">
        <v>202</v>
      </c>
      <c r="R72" s="819"/>
      <c r="S72" s="819"/>
      <c r="T72" s="819"/>
      <c r="U72" s="819"/>
      <c r="V72" s="819">
        <v>201</v>
      </c>
      <c r="W72" s="819"/>
      <c r="X72" s="819"/>
      <c r="Y72" s="819"/>
      <c r="Z72" s="819"/>
      <c r="AA72" s="819">
        <v>1</v>
      </c>
      <c r="AB72" s="819"/>
      <c r="AC72" s="819"/>
      <c r="AD72" s="819"/>
      <c r="AE72" s="819"/>
      <c r="AF72" s="819">
        <v>1</v>
      </c>
      <c r="AG72" s="819"/>
      <c r="AH72" s="819"/>
      <c r="AI72" s="819"/>
      <c r="AJ72" s="819"/>
      <c r="AK72" s="819">
        <v>50</v>
      </c>
      <c r="AL72" s="819"/>
      <c r="AM72" s="819"/>
      <c r="AN72" s="819"/>
      <c r="AO72" s="819"/>
      <c r="AP72" s="819" t="s">
        <v>536</v>
      </c>
      <c r="AQ72" s="819"/>
      <c r="AR72" s="819"/>
      <c r="AS72" s="819"/>
      <c r="AT72" s="819"/>
      <c r="AU72" s="819" t="s">
        <v>536</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544</v>
      </c>
      <c r="C73" s="862"/>
      <c r="D73" s="862"/>
      <c r="E73" s="862"/>
      <c r="F73" s="862"/>
      <c r="G73" s="862"/>
      <c r="H73" s="862"/>
      <c r="I73" s="862"/>
      <c r="J73" s="862"/>
      <c r="K73" s="862"/>
      <c r="L73" s="862"/>
      <c r="M73" s="862"/>
      <c r="N73" s="862"/>
      <c r="O73" s="862"/>
      <c r="P73" s="863"/>
      <c r="Q73" s="864">
        <v>526</v>
      </c>
      <c r="R73" s="819"/>
      <c r="S73" s="819"/>
      <c r="T73" s="819"/>
      <c r="U73" s="819"/>
      <c r="V73" s="819">
        <v>379</v>
      </c>
      <c r="W73" s="819"/>
      <c r="X73" s="819"/>
      <c r="Y73" s="819"/>
      <c r="Z73" s="819"/>
      <c r="AA73" s="819">
        <v>147</v>
      </c>
      <c r="AB73" s="819"/>
      <c r="AC73" s="819"/>
      <c r="AD73" s="819"/>
      <c r="AE73" s="819"/>
      <c r="AF73" s="819">
        <v>147</v>
      </c>
      <c r="AG73" s="819"/>
      <c r="AH73" s="819"/>
      <c r="AI73" s="819"/>
      <c r="AJ73" s="819"/>
      <c r="AK73" s="819" t="s">
        <v>536</v>
      </c>
      <c r="AL73" s="819"/>
      <c r="AM73" s="819"/>
      <c r="AN73" s="819"/>
      <c r="AO73" s="819"/>
      <c r="AP73" s="819" t="s">
        <v>536</v>
      </c>
      <c r="AQ73" s="819"/>
      <c r="AR73" s="819"/>
      <c r="AS73" s="819"/>
      <c r="AT73" s="819"/>
      <c r="AU73" s="819" t="s">
        <v>536</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545</v>
      </c>
      <c r="C74" s="862"/>
      <c r="D74" s="862"/>
      <c r="E74" s="862"/>
      <c r="F74" s="862"/>
      <c r="G74" s="862"/>
      <c r="H74" s="862"/>
      <c r="I74" s="862"/>
      <c r="J74" s="862"/>
      <c r="K74" s="862"/>
      <c r="L74" s="862"/>
      <c r="M74" s="862"/>
      <c r="N74" s="862"/>
      <c r="O74" s="862"/>
      <c r="P74" s="863"/>
      <c r="Q74" s="864">
        <v>834</v>
      </c>
      <c r="R74" s="819"/>
      <c r="S74" s="819"/>
      <c r="T74" s="819"/>
      <c r="U74" s="819"/>
      <c r="V74" s="819">
        <v>831</v>
      </c>
      <c r="W74" s="819"/>
      <c r="X74" s="819"/>
      <c r="Y74" s="819"/>
      <c r="Z74" s="819"/>
      <c r="AA74" s="819">
        <v>3</v>
      </c>
      <c r="AB74" s="819"/>
      <c r="AC74" s="819"/>
      <c r="AD74" s="819"/>
      <c r="AE74" s="819"/>
      <c r="AF74" s="819">
        <v>3</v>
      </c>
      <c r="AG74" s="819"/>
      <c r="AH74" s="819"/>
      <c r="AI74" s="819"/>
      <c r="AJ74" s="819"/>
      <c r="AK74" s="819" t="s">
        <v>536</v>
      </c>
      <c r="AL74" s="819"/>
      <c r="AM74" s="819"/>
      <c r="AN74" s="819"/>
      <c r="AO74" s="819"/>
      <c r="AP74" s="819" t="s">
        <v>536</v>
      </c>
      <c r="AQ74" s="819"/>
      <c r="AR74" s="819"/>
      <c r="AS74" s="819"/>
      <c r="AT74" s="819"/>
      <c r="AU74" s="819" t="s">
        <v>536</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546</v>
      </c>
      <c r="C75" s="862"/>
      <c r="D75" s="862"/>
      <c r="E75" s="862"/>
      <c r="F75" s="862"/>
      <c r="G75" s="862"/>
      <c r="H75" s="862"/>
      <c r="I75" s="862"/>
      <c r="J75" s="862"/>
      <c r="K75" s="862"/>
      <c r="L75" s="862"/>
      <c r="M75" s="862"/>
      <c r="N75" s="862"/>
      <c r="O75" s="862"/>
      <c r="P75" s="863"/>
      <c r="Q75" s="867">
        <v>293624</v>
      </c>
      <c r="R75" s="868"/>
      <c r="S75" s="868"/>
      <c r="T75" s="868"/>
      <c r="U75" s="818"/>
      <c r="V75" s="869">
        <v>284407</v>
      </c>
      <c r="W75" s="868"/>
      <c r="X75" s="868"/>
      <c r="Y75" s="868"/>
      <c r="Z75" s="818"/>
      <c r="AA75" s="869">
        <v>9218</v>
      </c>
      <c r="AB75" s="868"/>
      <c r="AC75" s="868"/>
      <c r="AD75" s="868"/>
      <c r="AE75" s="818"/>
      <c r="AF75" s="869">
        <v>9218</v>
      </c>
      <c r="AG75" s="868"/>
      <c r="AH75" s="868"/>
      <c r="AI75" s="868"/>
      <c r="AJ75" s="818"/>
      <c r="AK75" s="869">
        <v>3262</v>
      </c>
      <c r="AL75" s="868"/>
      <c r="AM75" s="868"/>
      <c r="AN75" s="868"/>
      <c r="AO75" s="818"/>
      <c r="AP75" s="869" t="s">
        <v>536</v>
      </c>
      <c r="AQ75" s="868"/>
      <c r="AR75" s="868"/>
      <c r="AS75" s="868"/>
      <c r="AT75" s="818"/>
      <c r="AU75" s="869" t="s">
        <v>536</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366</v>
      </c>
      <c r="B88" s="778" t="s">
        <v>392</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9847</v>
      </c>
      <c r="AG88" s="830"/>
      <c r="AH88" s="830"/>
      <c r="AI88" s="830"/>
      <c r="AJ88" s="830"/>
      <c r="AK88" s="827"/>
      <c r="AL88" s="827"/>
      <c r="AM88" s="827"/>
      <c r="AN88" s="827"/>
      <c r="AO88" s="827"/>
      <c r="AP88" s="830">
        <v>11701</v>
      </c>
      <c r="AQ88" s="830"/>
      <c r="AR88" s="830"/>
      <c r="AS88" s="830"/>
      <c r="AT88" s="830"/>
      <c r="AU88" s="830">
        <v>2923</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393</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5</v>
      </c>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394</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395</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398</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399</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400</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401</v>
      </c>
      <c r="AB109" s="883"/>
      <c r="AC109" s="883"/>
      <c r="AD109" s="883"/>
      <c r="AE109" s="884"/>
      <c r="AF109" s="882" t="s">
        <v>286</v>
      </c>
      <c r="AG109" s="883"/>
      <c r="AH109" s="883"/>
      <c r="AI109" s="883"/>
      <c r="AJ109" s="884"/>
      <c r="AK109" s="882" t="s">
        <v>285</v>
      </c>
      <c r="AL109" s="883"/>
      <c r="AM109" s="883"/>
      <c r="AN109" s="883"/>
      <c r="AO109" s="884"/>
      <c r="AP109" s="882" t="s">
        <v>402</v>
      </c>
      <c r="AQ109" s="883"/>
      <c r="AR109" s="883"/>
      <c r="AS109" s="883"/>
      <c r="AT109" s="885"/>
      <c r="AU109" s="904" t="s">
        <v>400</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401</v>
      </c>
      <c r="BR109" s="883"/>
      <c r="BS109" s="883"/>
      <c r="BT109" s="883"/>
      <c r="BU109" s="884"/>
      <c r="BV109" s="882" t="s">
        <v>286</v>
      </c>
      <c r="BW109" s="883"/>
      <c r="BX109" s="883"/>
      <c r="BY109" s="883"/>
      <c r="BZ109" s="884"/>
      <c r="CA109" s="882" t="s">
        <v>285</v>
      </c>
      <c r="CB109" s="883"/>
      <c r="CC109" s="883"/>
      <c r="CD109" s="883"/>
      <c r="CE109" s="884"/>
      <c r="CF109" s="905" t="s">
        <v>402</v>
      </c>
      <c r="CG109" s="905"/>
      <c r="CH109" s="905"/>
      <c r="CI109" s="905"/>
      <c r="CJ109" s="905"/>
      <c r="CK109" s="882" t="s">
        <v>403</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401</v>
      </c>
      <c r="DH109" s="883"/>
      <c r="DI109" s="883"/>
      <c r="DJ109" s="883"/>
      <c r="DK109" s="884"/>
      <c r="DL109" s="882" t="s">
        <v>286</v>
      </c>
      <c r="DM109" s="883"/>
      <c r="DN109" s="883"/>
      <c r="DO109" s="883"/>
      <c r="DP109" s="884"/>
      <c r="DQ109" s="882" t="s">
        <v>285</v>
      </c>
      <c r="DR109" s="883"/>
      <c r="DS109" s="883"/>
      <c r="DT109" s="883"/>
      <c r="DU109" s="884"/>
      <c r="DV109" s="882" t="s">
        <v>402</v>
      </c>
      <c r="DW109" s="883"/>
      <c r="DX109" s="883"/>
      <c r="DY109" s="883"/>
      <c r="DZ109" s="885"/>
    </row>
    <row r="110" spans="1:131" s="197" customFormat="1" ht="26.25" customHeight="1" x14ac:dyDescent="0.15">
      <c r="A110" s="886" t="s">
        <v>404</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1829241</v>
      </c>
      <c r="AB110" s="890"/>
      <c r="AC110" s="890"/>
      <c r="AD110" s="890"/>
      <c r="AE110" s="891"/>
      <c r="AF110" s="892">
        <v>1799289</v>
      </c>
      <c r="AG110" s="890"/>
      <c r="AH110" s="890"/>
      <c r="AI110" s="890"/>
      <c r="AJ110" s="891"/>
      <c r="AK110" s="892">
        <v>1714282</v>
      </c>
      <c r="AL110" s="890"/>
      <c r="AM110" s="890"/>
      <c r="AN110" s="890"/>
      <c r="AO110" s="891"/>
      <c r="AP110" s="893">
        <v>16.100000000000001</v>
      </c>
      <c r="AQ110" s="894"/>
      <c r="AR110" s="894"/>
      <c r="AS110" s="894"/>
      <c r="AT110" s="895"/>
      <c r="AU110" s="896" t="s">
        <v>61</v>
      </c>
      <c r="AV110" s="897"/>
      <c r="AW110" s="897"/>
      <c r="AX110" s="897"/>
      <c r="AY110" s="898"/>
      <c r="AZ110" s="940" t="s">
        <v>405</v>
      </c>
      <c r="BA110" s="887"/>
      <c r="BB110" s="887"/>
      <c r="BC110" s="887"/>
      <c r="BD110" s="887"/>
      <c r="BE110" s="887"/>
      <c r="BF110" s="887"/>
      <c r="BG110" s="887"/>
      <c r="BH110" s="887"/>
      <c r="BI110" s="887"/>
      <c r="BJ110" s="887"/>
      <c r="BK110" s="887"/>
      <c r="BL110" s="887"/>
      <c r="BM110" s="887"/>
      <c r="BN110" s="887"/>
      <c r="BO110" s="887"/>
      <c r="BP110" s="888"/>
      <c r="BQ110" s="926">
        <v>14753510</v>
      </c>
      <c r="BR110" s="927"/>
      <c r="BS110" s="927"/>
      <c r="BT110" s="927"/>
      <c r="BU110" s="927"/>
      <c r="BV110" s="927">
        <v>14253450</v>
      </c>
      <c r="BW110" s="927"/>
      <c r="BX110" s="927"/>
      <c r="BY110" s="927"/>
      <c r="BZ110" s="927"/>
      <c r="CA110" s="927">
        <v>13395163</v>
      </c>
      <c r="CB110" s="927"/>
      <c r="CC110" s="927"/>
      <c r="CD110" s="927"/>
      <c r="CE110" s="927"/>
      <c r="CF110" s="941">
        <v>126.1</v>
      </c>
      <c r="CG110" s="942"/>
      <c r="CH110" s="942"/>
      <c r="CI110" s="942"/>
      <c r="CJ110" s="942"/>
      <c r="CK110" s="943" t="s">
        <v>406</v>
      </c>
      <c r="CL110" s="944"/>
      <c r="CM110" s="923" t="s">
        <v>407</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x14ac:dyDescent="0.15">
      <c r="A111" s="930" t="s">
        <v>408</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409</v>
      </c>
      <c r="BA111" s="950"/>
      <c r="BB111" s="950"/>
      <c r="BC111" s="950"/>
      <c r="BD111" s="950"/>
      <c r="BE111" s="950"/>
      <c r="BF111" s="950"/>
      <c r="BG111" s="950"/>
      <c r="BH111" s="950"/>
      <c r="BI111" s="950"/>
      <c r="BJ111" s="950"/>
      <c r="BK111" s="950"/>
      <c r="BL111" s="950"/>
      <c r="BM111" s="950"/>
      <c r="BN111" s="950"/>
      <c r="BO111" s="950"/>
      <c r="BP111" s="951"/>
      <c r="BQ111" s="919">
        <v>3436236</v>
      </c>
      <c r="BR111" s="920"/>
      <c r="BS111" s="920"/>
      <c r="BT111" s="920"/>
      <c r="BU111" s="920"/>
      <c r="BV111" s="920">
        <v>3091907</v>
      </c>
      <c r="BW111" s="920"/>
      <c r="BX111" s="920"/>
      <c r="BY111" s="920"/>
      <c r="BZ111" s="920"/>
      <c r="CA111" s="920">
        <v>2747485</v>
      </c>
      <c r="CB111" s="920"/>
      <c r="CC111" s="920"/>
      <c r="CD111" s="920"/>
      <c r="CE111" s="920"/>
      <c r="CF111" s="914">
        <v>25.9</v>
      </c>
      <c r="CG111" s="915"/>
      <c r="CH111" s="915"/>
      <c r="CI111" s="915"/>
      <c r="CJ111" s="915"/>
      <c r="CK111" s="945"/>
      <c r="CL111" s="946"/>
      <c r="CM111" s="916" t="s">
        <v>410</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v>3436236</v>
      </c>
      <c r="DH111" s="920"/>
      <c r="DI111" s="920"/>
      <c r="DJ111" s="920"/>
      <c r="DK111" s="920"/>
      <c r="DL111" s="920">
        <v>3091907</v>
      </c>
      <c r="DM111" s="920"/>
      <c r="DN111" s="920"/>
      <c r="DO111" s="920"/>
      <c r="DP111" s="920"/>
      <c r="DQ111" s="920">
        <v>2747485</v>
      </c>
      <c r="DR111" s="920"/>
      <c r="DS111" s="920"/>
      <c r="DT111" s="920"/>
      <c r="DU111" s="920"/>
      <c r="DV111" s="921">
        <v>25.9</v>
      </c>
      <c r="DW111" s="921"/>
      <c r="DX111" s="921"/>
      <c r="DY111" s="921"/>
      <c r="DZ111" s="922"/>
    </row>
    <row r="112" spans="1:131" s="197" customFormat="1" ht="26.25" customHeight="1" x14ac:dyDescent="0.15">
      <c r="A112" s="952" t="s">
        <v>411</v>
      </c>
      <c r="B112" s="953"/>
      <c r="C112" s="950" t="s">
        <v>412</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413</v>
      </c>
      <c r="BA112" s="950"/>
      <c r="BB112" s="950"/>
      <c r="BC112" s="950"/>
      <c r="BD112" s="950"/>
      <c r="BE112" s="950"/>
      <c r="BF112" s="950"/>
      <c r="BG112" s="950"/>
      <c r="BH112" s="950"/>
      <c r="BI112" s="950"/>
      <c r="BJ112" s="950"/>
      <c r="BK112" s="950"/>
      <c r="BL112" s="950"/>
      <c r="BM112" s="950"/>
      <c r="BN112" s="950"/>
      <c r="BO112" s="950"/>
      <c r="BP112" s="951"/>
      <c r="BQ112" s="919">
        <v>1029302</v>
      </c>
      <c r="BR112" s="920"/>
      <c r="BS112" s="920"/>
      <c r="BT112" s="920"/>
      <c r="BU112" s="920"/>
      <c r="BV112" s="920">
        <v>1009745</v>
      </c>
      <c r="BW112" s="920"/>
      <c r="BX112" s="920"/>
      <c r="BY112" s="920"/>
      <c r="BZ112" s="920"/>
      <c r="CA112" s="920">
        <v>921952</v>
      </c>
      <c r="CB112" s="920"/>
      <c r="CC112" s="920"/>
      <c r="CD112" s="920"/>
      <c r="CE112" s="920"/>
      <c r="CF112" s="914">
        <v>8.6999999999999993</v>
      </c>
      <c r="CG112" s="915"/>
      <c r="CH112" s="915"/>
      <c r="CI112" s="915"/>
      <c r="CJ112" s="915"/>
      <c r="CK112" s="945"/>
      <c r="CL112" s="946"/>
      <c r="CM112" s="916" t="s">
        <v>414</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x14ac:dyDescent="0.15">
      <c r="A113" s="954"/>
      <c r="B113" s="955"/>
      <c r="C113" s="950" t="s">
        <v>415</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111046</v>
      </c>
      <c r="AB113" s="934"/>
      <c r="AC113" s="934"/>
      <c r="AD113" s="934"/>
      <c r="AE113" s="935"/>
      <c r="AF113" s="936">
        <v>108143</v>
      </c>
      <c r="AG113" s="934"/>
      <c r="AH113" s="934"/>
      <c r="AI113" s="934"/>
      <c r="AJ113" s="935"/>
      <c r="AK113" s="936">
        <v>47745</v>
      </c>
      <c r="AL113" s="934"/>
      <c r="AM113" s="934"/>
      <c r="AN113" s="934"/>
      <c r="AO113" s="935"/>
      <c r="AP113" s="937">
        <v>0.4</v>
      </c>
      <c r="AQ113" s="938"/>
      <c r="AR113" s="938"/>
      <c r="AS113" s="938"/>
      <c r="AT113" s="939"/>
      <c r="AU113" s="899"/>
      <c r="AV113" s="900"/>
      <c r="AW113" s="900"/>
      <c r="AX113" s="900"/>
      <c r="AY113" s="901"/>
      <c r="AZ113" s="949" t="s">
        <v>416</v>
      </c>
      <c r="BA113" s="950"/>
      <c r="BB113" s="950"/>
      <c r="BC113" s="950"/>
      <c r="BD113" s="950"/>
      <c r="BE113" s="950"/>
      <c r="BF113" s="950"/>
      <c r="BG113" s="950"/>
      <c r="BH113" s="950"/>
      <c r="BI113" s="950"/>
      <c r="BJ113" s="950"/>
      <c r="BK113" s="950"/>
      <c r="BL113" s="950"/>
      <c r="BM113" s="950"/>
      <c r="BN113" s="950"/>
      <c r="BO113" s="950"/>
      <c r="BP113" s="951"/>
      <c r="BQ113" s="919">
        <v>3429625</v>
      </c>
      <c r="BR113" s="920"/>
      <c r="BS113" s="920"/>
      <c r="BT113" s="920"/>
      <c r="BU113" s="920"/>
      <c r="BV113" s="920">
        <v>2961525</v>
      </c>
      <c r="BW113" s="920"/>
      <c r="BX113" s="920"/>
      <c r="BY113" s="920"/>
      <c r="BZ113" s="920"/>
      <c r="CA113" s="920">
        <v>2923482</v>
      </c>
      <c r="CB113" s="920"/>
      <c r="CC113" s="920"/>
      <c r="CD113" s="920"/>
      <c r="CE113" s="920"/>
      <c r="CF113" s="914">
        <v>27.5</v>
      </c>
      <c r="CG113" s="915"/>
      <c r="CH113" s="915"/>
      <c r="CI113" s="915"/>
      <c r="CJ113" s="915"/>
      <c r="CK113" s="945"/>
      <c r="CL113" s="946"/>
      <c r="CM113" s="916" t="s">
        <v>417</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x14ac:dyDescent="0.15">
      <c r="A114" s="954"/>
      <c r="B114" s="955"/>
      <c r="C114" s="950" t="s">
        <v>418</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135327</v>
      </c>
      <c r="AB114" s="959"/>
      <c r="AC114" s="959"/>
      <c r="AD114" s="959"/>
      <c r="AE114" s="960"/>
      <c r="AF114" s="961">
        <v>487680</v>
      </c>
      <c r="AG114" s="959"/>
      <c r="AH114" s="959"/>
      <c r="AI114" s="959"/>
      <c r="AJ114" s="960"/>
      <c r="AK114" s="961">
        <v>187451</v>
      </c>
      <c r="AL114" s="959"/>
      <c r="AM114" s="959"/>
      <c r="AN114" s="959"/>
      <c r="AO114" s="960"/>
      <c r="AP114" s="962">
        <v>1.8</v>
      </c>
      <c r="AQ114" s="963"/>
      <c r="AR114" s="963"/>
      <c r="AS114" s="963"/>
      <c r="AT114" s="964"/>
      <c r="AU114" s="899"/>
      <c r="AV114" s="900"/>
      <c r="AW114" s="900"/>
      <c r="AX114" s="900"/>
      <c r="AY114" s="901"/>
      <c r="AZ114" s="949" t="s">
        <v>419</v>
      </c>
      <c r="BA114" s="950"/>
      <c r="BB114" s="950"/>
      <c r="BC114" s="950"/>
      <c r="BD114" s="950"/>
      <c r="BE114" s="950"/>
      <c r="BF114" s="950"/>
      <c r="BG114" s="950"/>
      <c r="BH114" s="950"/>
      <c r="BI114" s="950"/>
      <c r="BJ114" s="950"/>
      <c r="BK114" s="950"/>
      <c r="BL114" s="950"/>
      <c r="BM114" s="950"/>
      <c r="BN114" s="950"/>
      <c r="BO114" s="950"/>
      <c r="BP114" s="951"/>
      <c r="BQ114" s="919">
        <v>995732</v>
      </c>
      <c r="BR114" s="920"/>
      <c r="BS114" s="920"/>
      <c r="BT114" s="920"/>
      <c r="BU114" s="920"/>
      <c r="BV114" s="920">
        <v>606613</v>
      </c>
      <c r="BW114" s="920"/>
      <c r="BX114" s="920"/>
      <c r="BY114" s="920"/>
      <c r="BZ114" s="920"/>
      <c r="CA114" s="920">
        <v>492749</v>
      </c>
      <c r="CB114" s="920"/>
      <c r="CC114" s="920"/>
      <c r="CD114" s="920"/>
      <c r="CE114" s="920"/>
      <c r="CF114" s="914">
        <v>4.5999999999999996</v>
      </c>
      <c r="CG114" s="915"/>
      <c r="CH114" s="915"/>
      <c r="CI114" s="915"/>
      <c r="CJ114" s="915"/>
      <c r="CK114" s="945"/>
      <c r="CL114" s="946"/>
      <c r="CM114" s="916" t="s">
        <v>420</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x14ac:dyDescent="0.15">
      <c r="A115" s="954"/>
      <c r="B115" s="955"/>
      <c r="C115" s="950" t="s">
        <v>421</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344245</v>
      </c>
      <c r="AB115" s="934"/>
      <c r="AC115" s="934"/>
      <c r="AD115" s="934"/>
      <c r="AE115" s="935"/>
      <c r="AF115" s="936">
        <v>344331</v>
      </c>
      <c r="AG115" s="934"/>
      <c r="AH115" s="934"/>
      <c r="AI115" s="934"/>
      <c r="AJ115" s="935"/>
      <c r="AK115" s="936">
        <v>344419</v>
      </c>
      <c r="AL115" s="934"/>
      <c r="AM115" s="934"/>
      <c r="AN115" s="934"/>
      <c r="AO115" s="935"/>
      <c r="AP115" s="937">
        <v>3.2</v>
      </c>
      <c r="AQ115" s="938"/>
      <c r="AR115" s="938"/>
      <c r="AS115" s="938"/>
      <c r="AT115" s="939"/>
      <c r="AU115" s="899"/>
      <c r="AV115" s="900"/>
      <c r="AW115" s="900"/>
      <c r="AX115" s="900"/>
      <c r="AY115" s="901"/>
      <c r="AZ115" s="949" t="s">
        <v>422</v>
      </c>
      <c r="BA115" s="950"/>
      <c r="BB115" s="950"/>
      <c r="BC115" s="950"/>
      <c r="BD115" s="950"/>
      <c r="BE115" s="950"/>
      <c r="BF115" s="950"/>
      <c r="BG115" s="950"/>
      <c r="BH115" s="950"/>
      <c r="BI115" s="950"/>
      <c r="BJ115" s="950"/>
      <c r="BK115" s="950"/>
      <c r="BL115" s="950"/>
      <c r="BM115" s="950"/>
      <c r="BN115" s="950"/>
      <c r="BO115" s="950"/>
      <c r="BP115" s="951"/>
      <c r="BQ115" s="919">
        <v>3066</v>
      </c>
      <c r="BR115" s="920"/>
      <c r="BS115" s="920"/>
      <c r="BT115" s="920"/>
      <c r="BU115" s="920"/>
      <c r="BV115" s="920" t="s">
        <v>112</v>
      </c>
      <c r="BW115" s="920"/>
      <c r="BX115" s="920"/>
      <c r="BY115" s="920"/>
      <c r="BZ115" s="920"/>
      <c r="CA115" s="920">
        <v>4265</v>
      </c>
      <c r="CB115" s="920"/>
      <c r="CC115" s="920"/>
      <c r="CD115" s="920"/>
      <c r="CE115" s="920"/>
      <c r="CF115" s="914">
        <v>0</v>
      </c>
      <c r="CG115" s="915"/>
      <c r="CH115" s="915"/>
      <c r="CI115" s="915"/>
      <c r="CJ115" s="915"/>
      <c r="CK115" s="945"/>
      <c r="CL115" s="946"/>
      <c r="CM115" s="949" t="s">
        <v>423</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x14ac:dyDescent="0.15">
      <c r="A116" s="956"/>
      <c r="B116" s="957"/>
      <c r="C116" s="971" t="s">
        <v>424</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112</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425</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426</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427</v>
      </c>
      <c r="Z117" s="884"/>
      <c r="AA117" s="996">
        <v>2419859</v>
      </c>
      <c r="AB117" s="966"/>
      <c r="AC117" s="966"/>
      <c r="AD117" s="966"/>
      <c r="AE117" s="967"/>
      <c r="AF117" s="965">
        <v>2739443</v>
      </c>
      <c r="AG117" s="966"/>
      <c r="AH117" s="966"/>
      <c r="AI117" s="966"/>
      <c r="AJ117" s="967"/>
      <c r="AK117" s="965">
        <v>2293897</v>
      </c>
      <c r="AL117" s="966"/>
      <c r="AM117" s="966"/>
      <c r="AN117" s="966"/>
      <c r="AO117" s="967"/>
      <c r="AP117" s="968"/>
      <c r="AQ117" s="969"/>
      <c r="AR117" s="969"/>
      <c r="AS117" s="969"/>
      <c r="AT117" s="970"/>
      <c r="AU117" s="899"/>
      <c r="AV117" s="900"/>
      <c r="AW117" s="900"/>
      <c r="AX117" s="900"/>
      <c r="AY117" s="901"/>
      <c r="AZ117" s="995" t="s">
        <v>428</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429</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x14ac:dyDescent="0.15">
      <c r="A118" s="904" t="s">
        <v>403</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401</v>
      </c>
      <c r="AB118" s="883"/>
      <c r="AC118" s="883"/>
      <c r="AD118" s="883"/>
      <c r="AE118" s="884"/>
      <c r="AF118" s="882" t="s">
        <v>286</v>
      </c>
      <c r="AG118" s="883"/>
      <c r="AH118" s="883"/>
      <c r="AI118" s="883"/>
      <c r="AJ118" s="884"/>
      <c r="AK118" s="882" t="s">
        <v>285</v>
      </c>
      <c r="AL118" s="883"/>
      <c r="AM118" s="883"/>
      <c r="AN118" s="883"/>
      <c r="AO118" s="884"/>
      <c r="AP118" s="990" t="s">
        <v>402</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430</v>
      </c>
      <c r="BP118" s="994"/>
      <c r="BQ118" s="985">
        <v>23647471</v>
      </c>
      <c r="BR118" s="986"/>
      <c r="BS118" s="986"/>
      <c r="BT118" s="986"/>
      <c r="BU118" s="986"/>
      <c r="BV118" s="986">
        <v>21923240</v>
      </c>
      <c r="BW118" s="986"/>
      <c r="BX118" s="986"/>
      <c r="BY118" s="986"/>
      <c r="BZ118" s="986"/>
      <c r="CA118" s="986">
        <v>20485096</v>
      </c>
      <c r="CB118" s="986"/>
      <c r="CC118" s="986"/>
      <c r="CD118" s="986"/>
      <c r="CE118" s="986"/>
      <c r="CF118" s="987"/>
      <c r="CG118" s="988"/>
      <c r="CH118" s="988"/>
      <c r="CI118" s="988"/>
      <c r="CJ118" s="989"/>
      <c r="CK118" s="945"/>
      <c r="CL118" s="946"/>
      <c r="CM118" s="916" t="s">
        <v>431</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432</v>
      </c>
      <c r="DH118" s="959"/>
      <c r="DI118" s="959"/>
      <c r="DJ118" s="959"/>
      <c r="DK118" s="960"/>
      <c r="DL118" s="961" t="s">
        <v>432</v>
      </c>
      <c r="DM118" s="959"/>
      <c r="DN118" s="959"/>
      <c r="DO118" s="959"/>
      <c r="DP118" s="960"/>
      <c r="DQ118" s="961" t="s">
        <v>432</v>
      </c>
      <c r="DR118" s="959"/>
      <c r="DS118" s="959"/>
      <c r="DT118" s="959"/>
      <c r="DU118" s="960"/>
      <c r="DV118" s="962" t="s">
        <v>432</v>
      </c>
      <c r="DW118" s="963"/>
      <c r="DX118" s="963"/>
      <c r="DY118" s="963"/>
      <c r="DZ118" s="964"/>
    </row>
    <row r="119" spans="1:130" s="197" customFormat="1" ht="26.25" customHeight="1" x14ac:dyDescent="0.15">
      <c r="A119" s="974" t="s">
        <v>406</v>
      </c>
      <c r="B119" s="944"/>
      <c r="C119" s="923" t="s">
        <v>407</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432</v>
      </c>
      <c r="AB119" s="890"/>
      <c r="AC119" s="890"/>
      <c r="AD119" s="890"/>
      <c r="AE119" s="891"/>
      <c r="AF119" s="892" t="s">
        <v>432</v>
      </c>
      <c r="AG119" s="890"/>
      <c r="AH119" s="890"/>
      <c r="AI119" s="890"/>
      <c r="AJ119" s="891"/>
      <c r="AK119" s="892" t="s">
        <v>432</v>
      </c>
      <c r="AL119" s="890"/>
      <c r="AM119" s="890"/>
      <c r="AN119" s="890"/>
      <c r="AO119" s="891"/>
      <c r="AP119" s="893" t="s">
        <v>432</v>
      </c>
      <c r="AQ119" s="894"/>
      <c r="AR119" s="894"/>
      <c r="AS119" s="894"/>
      <c r="AT119" s="895"/>
      <c r="AU119" s="977" t="s">
        <v>433</v>
      </c>
      <c r="AV119" s="978"/>
      <c r="AW119" s="978"/>
      <c r="AX119" s="978"/>
      <c r="AY119" s="979"/>
      <c r="AZ119" s="940" t="s">
        <v>434</v>
      </c>
      <c r="BA119" s="887"/>
      <c r="BB119" s="887"/>
      <c r="BC119" s="887"/>
      <c r="BD119" s="887"/>
      <c r="BE119" s="887"/>
      <c r="BF119" s="887"/>
      <c r="BG119" s="887"/>
      <c r="BH119" s="887"/>
      <c r="BI119" s="887"/>
      <c r="BJ119" s="887"/>
      <c r="BK119" s="887"/>
      <c r="BL119" s="887"/>
      <c r="BM119" s="887"/>
      <c r="BN119" s="887"/>
      <c r="BO119" s="887"/>
      <c r="BP119" s="888"/>
      <c r="BQ119" s="926">
        <v>4620022</v>
      </c>
      <c r="BR119" s="927"/>
      <c r="BS119" s="927"/>
      <c r="BT119" s="927"/>
      <c r="BU119" s="927"/>
      <c r="BV119" s="927">
        <v>5267267</v>
      </c>
      <c r="BW119" s="927"/>
      <c r="BX119" s="927"/>
      <c r="BY119" s="927"/>
      <c r="BZ119" s="927"/>
      <c r="CA119" s="927">
        <v>6092167</v>
      </c>
      <c r="CB119" s="927"/>
      <c r="CC119" s="927"/>
      <c r="CD119" s="927"/>
      <c r="CE119" s="927"/>
      <c r="CF119" s="941">
        <v>57.3</v>
      </c>
      <c r="CG119" s="942"/>
      <c r="CH119" s="942"/>
      <c r="CI119" s="942"/>
      <c r="CJ119" s="942"/>
      <c r="CK119" s="947"/>
      <c r="CL119" s="948"/>
      <c r="CM119" s="1004" t="s">
        <v>435</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432</v>
      </c>
      <c r="DH119" s="998"/>
      <c r="DI119" s="998"/>
      <c r="DJ119" s="998"/>
      <c r="DK119" s="999"/>
      <c r="DL119" s="1000" t="s">
        <v>432</v>
      </c>
      <c r="DM119" s="998"/>
      <c r="DN119" s="998"/>
      <c r="DO119" s="998"/>
      <c r="DP119" s="999"/>
      <c r="DQ119" s="1000" t="s">
        <v>432</v>
      </c>
      <c r="DR119" s="998"/>
      <c r="DS119" s="998"/>
      <c r="DT119" s="998"/>
      <c r="DU119" s="999"/>
      <c r="DV119" s="1001" t="s">
        <v>432</v>
      </c>
      <c r="DW119" s="1002"/>
      <c r="DX119" s="1002"/>
      <c r="DY119" s="1002"/>
      <c r="DZ119" s="1003"/>
    </row>
    <row r="120" spans="1:130" s="197" customFormat="1" ht="26.25" customHeight="1" x14ac:dyDescent="0.15">
      <c r="A120" s="975"/>
      <c r="B120" s="946"/>
      <c r="C120" s="916" t="s">
        <v>410</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v>344245</v>
      </c>
      <c r="AB120" s="959"/>
      <c r="AC120" s="959"/>
      <c r="AD120" s="959"/>
      <c r="AE120" s="960"/>
      <c r="AF120" s="961">
        <v>344331</v>
      </c>
      <c r="AG120" s="959"/>
      <c r="AH120" s="959"/>
      <c r="AI120" s="959"/>
      <c r="AJ120" s="960"/>
      <c r="AK120" s="961">
        <v>344419</v>
      </c>
      <c r="AL120" s="959"/>
      <c r="AM120" s="959"/>
      <c r="AN120" s="959"/>
      <c r="AO120" s="960"/>
      <c r="AP120" s="962">
        <v>3.2</v>
      </c>
      <c r="AQ120" s="963"/>
      <c r="AR120" s="963"/>
      <c r="AS120" s="963"/>
      <c r="AT120" s="964"/>
      <c r="AU120" s="980"/>
      <c r="AV120" s="981"/>
      <c r="AW120" s="981"/>
      <c r="AX120" s="981"/>
      <c r="AY120" s="982"/>
      <c r="AZ120" s="949" t="s">
        <v>436</v>
      </c>
      <c r="BA120" s="950"/>
      <c r="BB120" s="950"/>
      <c r="BC120" s="950"/>
      <c r="BD120" s="950"/>
      <c r="BE120" s="950"/>
      <c r="BF120" s="950"/>
      <c r="BG120" s="950"/>
      <c r="BH120" s="950"/>
      <c r="BI120" s="950"/>
      <c r="BJ120" s="950"/>
      <c r="BK120" s="950"/>
      <c r="BL120" s="950"/>
      <c r="BM120" s="950"/>
      <c r="BN120" s="950"/>
      <c r="BO120" s="950"/>
      <c r="BP120" s="951"/>
      <c r="BQ120" s="919">
        <v>3603011</v>
      </c>
      <c r="BR120" s="920"/>
      <c r="BS120" s="920"/>
      <c r="BT120" s="920"/>
      <c r="BU120" s="920"/>
      <c r="BV120" s="920">
        <v>3508124</v>
      </c>
      <c r="BW120" s="920"/>
      <c r="BX120" s="920"/>
      <c r="BY120" s="920"/>
      <c r="BZ120" s="920"/>
      <c r="CA120" s="920">
        <v>2959857</v>
      </c>
      <c r="CB120" s="920"/>
      <c r="CC120" s="920"/>
      <c r="CD120" s="920"/>
      <c r="CE120" s="920"/>
      <c r="CF120" s="914">
        <v>27.9</v>
      </c>
      <c r="CG120" s="915"/>
      <c r="CH120" s="915"/>
      <c r="CI120" s="915"/>
      <c r="CJ120" s="915"/>
      <c r="CK120" s="1013" t="s">
        <v>437</v>
      </c>
      <c r="CL120" s="1014"/>
      <c r="CM120" s="1014"/>
      <c r="CN120" s="1014"/>
      <c r="CO120" s="1015"/>
      <c r="CP120" s="1021" t="s">
        <v>438</v>
      </c>
      <c r="CQ120" s="1022"/>
      <c r="CR120" s="1022"/>
      <c r="CS120" s="1022"/>
      <c r="CT120" s="1022"/>
      <c r="CU120" s="1022"/>
      <c r="CV120" s="1022"/>
      <c r="CW120" s="1022"/>
      <c r="CX120" s="1022"/>
      <c r="CY120" s="1022"/>
      <c r="CZ120" s="1022"/>
      <c r="DA120" s="1022"/>
      <c r="DB120" s="1022"/>
      <c r="DC120" s="1022"/>
      <c r="DD120" s="1022"/>
      <c r="DE120" s="1022"/>
      <c r="DF120" s="1023"/>
      <c r="DG120" s="926">
        <v>789964</v>
      </c>
      <c r="DH120" s="927"/>
      <c r="DI120" s="927"/>
      <c r="DJ120" s="927"/>
      <c r="DK120" s="927"/>
      <c r="DL120" s="927">
        <v>783910</v>
      </c>
      <c r="DM120" s="927"/>
      <c r="DN120" s="927"/>
      <c r="DO120" s="927"/>
      <c r="DP120" s="927"/>
      <c r="DQ120" s="927">
        <v>710154</v>
      </c>
      <c r="DR120" s="927"/>
      <c r="DS120" s="927"/>
      <c r="DT120" s="927"/>
      <c r="DU120" s="927"/>
      <c r="DV120" s="928">
        <v>6.7</v>
      </c>
      <c r="DW120" s="928"/>
      <c r="DX120" s="928"/>
      <c r="DY120" s="928"/>
      <c r="DZ120" s="929"/>
    </row>
    <row r="121" spans="1:130" s="197" customFormat="1" ht="26.25" customHeight="1" x14ac:dyDescent="0.15">
      <c r="A121" s="975"/>
      <c r="B121" s="946"/>
      <c r="C121" s="1010" t="s">
        <v>439</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432</v>
      </c>
      <c r="AB121" s="959"/>
      <c r="AC121" s="959"/>
      <c r="AD121" s="959"/>
      <c r="AE121" s="960"/>
      <c r="AF121" s="961" t="s">
        <v>432</v>
      </c>
      <c r="AG121" s="959"/>
      <c r="AH121" s="959"/>
      <c r="AI121" s="959"/>
      <c r="AJ121" s="960"/>
      <c r="AK121" s="961" t="s">
        <v>432</v>
      </c>
      <c r="AL121" s="959"/>
      <c r="AM121" s="959"/>
      <c r="AN121" s="959"/>
      <c r="AO121" s="960"/>
      <c r="AP121" s="962" t="s">
        <v>432</v>
      </c>
      <c r="AQ121" s="963"/>
      <c r="AR121" s="963"/>
      <c r="AS121" s="963"/>
      <c r="AT121" s="964"/>
      <c r="AU121" s="980"/>
      <c r="AV121" s="981"/>
      <c r="AW121" s="981"/>
      <c r="AX121" s="981"/>
      <c r="AY121" s="982"/>
      <c r="AZ121" s="995" t="s">
        <v>440</v>
      </c>
      <c r="BA121" s="971"/>
      <c r="BB121" s="971"/>
      <c r="BC121" s="971"/>
      <c r="BD121" s="971"/>
      <c r="BE121" s="971"/>
      <c r="BF121" s="971"/>
      <c r="BG121" s="971"/>
      <c r="BH121" s="971"/>
      <c r="BI121" s="971"/>
      <c r="BJ121" s="971"/>
      <c r="BK121" s="971"/>
      <c r="BL121" s="971"/>
      <c r="BM121" s="971"/>
      <c r="BN121" s="971"/>
      <c r="BO121" s="971"/>
      <c r="BP121" s="972"/>
      <c r="BQ121" s="985">
        <v>13714927</v>
      </c>
      <c r="BR121" s="986"/>
      <c r="BS121" s="986"/>
      <c r="BT121" s="986"/>
      <c r="BU121" s="986"/>
      <c r="BV121" s="986">
        <v>13249116</v>
      </c>
      <c r="BW121" s="986"/>
      <c r="BX121" s="986"/>
      <c r="BY121" s="986"/>
      <c r="BZ121" s="986"/>
      <c r="CA121" s="986">
        <v>13601912</v>
      </c>
      <c r="CB121" s="986"/>
      <c r="CC121" s="986"/>
      <c r="CD121" s="986"/>
      <c r="CE121" s="986"/>
      <c r="CF121" s="1024">
        <v>128</v>
      </c>
      <c r="CG121" s="1025"/>
      <c r="CH121" s="1025"/>
      <c r="CI121" s="1025"/>
      <c r="CJ121" s="1025"/>
      <c r="CK121" s="1016"/>
      <c r="CL121" s="1017"/>
      <c r="CM121" s="1017"/>
      <c r="CN121" s="1017"/>
      <c r="CO121" s="1018"/>
      <c r="CP121" s="1007" t="s">
        <v>385</v>
      </c>
      <c r="CQ121" s="1008"/>
      <c r="CR121" s="1008"/>
      <c r="CS121" s="1008"/>
      <c r="CT121" s="1008"/>
      <c r="CU121" s="1008"/>
      <c r="CV121" s="1008"/>
      <c r="CW121" s="1008"/>
      <c r="CX121" s="1008"/>
      <c r="CY121" s="1008"/>
      <c r="CZ121" s="1008"/>
      <c r="DA121" s="1008"/>
      <c r="DB121" s="1008"/>
      <c r="DC121" s="1008"/>
      <c r="DD121" s="1008"/>
      <c r="DE121" s="1008"/>
      <c r="DF121" s="1009"/>
      <c r="DG121" s="919">
        <v>237093</v>
      </c>
      <c r="DH121" s="920"/>
      <c r="DI121" s="920"/>
      <c r="DJ121" s="920"/>
      <c r="DK121" s="920"/>
      <c r="DL121" s="920">
        <v>223950</v>
      </c>
      <c r="DM121" s="920"/>
      <c r="DN121" s="920"/>
      <c r="DO121" s="920"/>
      <c r="DP121" s="920"/>
      <c r="DQ121" s="920">
        <v>210545</v>
      </c>
      <c r="DR121" s="920"/>
      <c r="DS121" s="920"/>
      <c r="DT121" s="920"/>
      <c r="DU121" s="920"/>
      <c r="DV121" s="921">
        <v>2</v>
      </c>
      <c r="DW121" s="921"/>
      <c r="DX121" s="921"/>
      <c r="DY121" s="921"/>
      <c r="DZ121" s="922"/>
    </row>
    <row r="122" spans="1:130" s="197" customFormat="1" ht="26.25" customHeight="1" x14ac:dyDescent="0.15">
      <c r="A122" s="975"/>
      <c r="B122" s="946"/>
      <c r="C122" s="916" t="s">
        <v>420</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441</v>
      </c>
      <c r="BP122" s="994"/>
      <c r="BQ122" s="1034">
        <v>21937960</v>
      </c>
      <c r="BR122" s="1035"/>
      <c r="BS122" s="1035"/>
      <c r="BT122" s="1035"/>
      <c r="BU122" s="1035"/>
      <c r="BV122" s="1035">
        <v>22024507</v>
      </c>
      <c r="BW122" s="1035"/>
      <c r="BX122" s="1035"/>
      <c r="BY122" s="1035"/>
      <c r="BZ122" s="1035"/>
      <c r="CA122" s="1035">
        <v>22653936</v>
      </c>
      <c r="CB122" s="1035"/>
      <c r="CC122" s="1035"/>
      <c r="CD122" s="1035"/>
      <c r="CE122" s="1035"/>
      <c r="CF122" s="987"/>
      <c r="CG122" s="988"/>
      <c r="CH122" s="988"/>
      <c r="CI122" s="988"/>
      <c r="CJ122" s="989"/>
      <c r="CK122" s="1016"/>
      <c r="CL122" s="1017"/>
      <c r="CM122" s="1017"/>
      <c r="CN122" s="1017"/>
      <c r="CO122" s="1018"/>
      <c r="CP122" s="1007" t="s">
        <v>442</v>
      </c>
      <c r="CQ122" s="1008"/>
      <c r="CR122" s="1008"/>
      <c r="CS122" s="1008"/>
      <c r="CT122" s="1008"/>
      <c r="CU122" s="1008"/>
      <c r="CV122" s="1008"/>
      <c r="CW122" s="1008"/>
      <c r="CX122" s="1008"/>
      <c r="CY122" s="1008"/>
      <c r="CZ122" s="1008"/>
      <c r="DA122" s="1008"/>
      <c r="DB122" s="1008"/>
      <c r="DC122" s="1008"/>
      <c r="DD122" s="1008"/>
      <c r="DE122" s="1008"/>
      <c r="DF122" s="1009"/>
      <c r="DG122" s="919">
        <v>2245</v>
      </c>
      <c r="DH122" s="920"/>
      <c r="DI122" s="920"/>
      <c r="DJ122" s="920"/>
      <c r="DK122" s="920"/>
      <c r="DL122" s="920">
        <v>1885</v>
      </c>
      <c r="DM122" s="920"/>
      <c r="DN122" s="920"/>
      <c r="DO122" s="920"/>
      <c r="DP122" s="920"/>
      <c r="DQ122" s="920">
        <v>1253</v>
      </c>
      <c r="DR122" s="920"/>
      <c r="DS122" s="920"/>
      <c r="DT122" s="920"/>
      <c r="DU122" s="920"/>
      <c r="DV122" s="921">
        <v>0</v>
      </c>
      <c r="DW122" s="921"/>
      <c r="DX122" s="921"/>
      <c r="DY122" s="921"/>
      <c r="DZ122" s="922"/>
    </row>
    <row r="123" spans="1:130" s="197" customFormat="1" ht="26.25" customHeight="1" thickBot="1" x14ac:dyDescent="0.2">
      <c r="A123" s="975"/>
      <c r="B123" s="946"/>
      <c r="C123" s="916" t="s">
        <v>426</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317</v>
      </c>
      <c r="AB123" s="959"/>
      <c r="AC123" s="959"/>
      <c r="AD123" s="959"/>
      <c r="AE123" s="960"/>
      <c r="AF123" s="961" t="s">
        <v>317</v>
      </c>
      <c r="AG123" s="959"/>
      <c r="AH123" s="959"/>
      <c r="AI123" s="959"/>
      <c r="AJ123" s="960"/>
      <c r="AK123" s="961" t="s">
        <v>317</v>
      </c>
      <c r="AL123" s="959"/>
      <c r="AM123" s="959"/>
      <c r="AN123" s="959"/>
      <c r="AO123" s="960"/>
      <c r="AP123" s="962" t="s">
        <v>317</v>
      </c>
      <c r="AQ123" s="963"/>
      <c r="AR123" s="963"/>
      <c r="AS123" s="963"/>
      <c r="AT123" s="964"/>
      <c r="AU123" s="1031" t="s">
        <v>443</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16.5</v>
      </c>
      <c r="BR123" s="1027"/>
      <c r="BS123" s="1027"/>
      <c r="BT123" s="1027"/>
      <c r="BU123" s="1027"/>
      <c r="BV123" s="1027" t="s">
        <v>317</v>
      </c>
      <c r="BW123" s="1027"/>
      <c r="BX123" s="1027"/>
      <c r="BY123" s="1027"/>
      <c r="BZ123" s="1027"/>
      <c r="CA123" s="1027" t="s">
        <v>317</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429</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444</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x14ac:dyDescent="0.2">
      <c r="A125" s="975"/>
      <c r="B125" s="946"/>
      <c r="C125" s="916" t="s">
        <v>431</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445</v>
      </c>
      <c r="CL125" s="1014"/>
      <c r="CM125" s="1014"/>
      <c r="CN125" s="1014"/>
      <c r="CO125" s="1015"/>
      <c r="CP125" s="940" t="s">
        <v>446</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x14ac:dyDescent="0.15">
      <c r="A126" s="975"/>
      <c r="B126" s="946"/>
      <c r="C126" s="916" t="s">
        <v>435</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447</v>
      </c>
      <c r="AY126" s="1037"/>
      <c r="AZ126" s="1037"/>
      <c r="BA126" s="1037"/>
      <c r="BB126" s="1037"/>
      <c r="BC126" s="1037"/>
      <c r="BD126" s="1037"/>
      <c r="BE126" s="1038"/>
      <c r="BF126" s="1052" t="s">
        <v>448</v>
      </c>
      <c r="BG126" s="1037"/>
      <c r="BH126" s="1037"/>
      <c r="BI126" s="1037"/>
      <c r="BJ126" s="1037"/>
      <c r="BK126" s="1037"/>
      <c r="BL126" s="1038"/>
      <c r="BM126" s="1052" t="s">
        <v>449</v>
      </c>
      <c r="BN126" s="1037"/>
      <c r="BO126" s="1037"/>
      <c r="BP126" s="1037"/>
      <c r="BQ126" s="1037"/>
      <c r="BR126" s="1037"/>
      <c r="BS126" s="1038"/>
      <c r="BT126" s="1052" t="s">
        <v>450</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451</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x14ac:dyDescent="0.2">
      <c r="A127" s="976"/>
      <c r="B127" s="948"/>
      <c r="C127" s="1004" t="s">
        <v>452</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112</v>
      </c>
      <c r="AB127" s="959"/>
      <c r="AC127" s="959"/>
      <c r="AD127" s="959"/>
      <c r="AE127" s="960"/>
      <c r="AF127" s="961" t="s">
        <v>112</v>
      </c>
      <c r="AG127" s="959"/>
      <c r="AH127" s="959"/>
      <c r="AI127" s="959"/>
      <c r="AJ127" s="960"/>
      <c r="AK127" s="961" t="s">
        <v>112</v>
      </c>
      <c r="AL127" s="959"/>
      <c r="AM127" s="959"/>
      <c r="AN127" s="959"/>
      <c r="AO127" s="960"/>
      <c r="AP127" s="962" t="s">
        <v>112</v>
      </c>
      <c r="AQ127" s="963"/>
      <c r="AR127" s="963"/>
      <c r="AS127" s="963"/>
      <c r="AT127" s="964"/>
      <c r="AU127" s="233"/>
      <c r="AV127" s="233"/>
      <c r="AW127" s="233"/>
      <c r="AX127" s="886" t="s">
        <v>453</v>
      </c>
      <c r="AY127" s="887"/>
      <c r="AZ127" s="887"/>
      <c r="BA127" s="887"/>
      <c r="BB127" s="887"/>
      <c r="BC127" s="887"/>
      <c r="BD127" s="887"/>
      <c r="BE127" s="888"/>
      <c r="BF127" s="1041" t="s">
        <v>112</v>
      </c>
      <c r="BG127" s="1042"/>
      <c r="BH127" s="1042"/>
      <c r="BI127" s="1042"/>
      <c r="BJ127" s="1042"/>
      <c r="BK127" s="1042"/>
      <c r="BL127" s="1051"/>
      <c r="BM127" s="1041">
        <v>13.06</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454</v>
      </c>
      <c r="CQ127" s="1045"/>
      <c r="CR127" s="1045"/>
      <c r="CS127" s="1045"/>
      <c r="CT127" s="1045"/>
      <c r="CU127" s="1045"/>
      <c r="CV127" s="1045"/>
      <c r="CW127" s="1045"/>
      <c r="CX127" s="1045"/>
      <c r="CY127" s="1045"/>
      <c r="CZ127" s="1045"/>
      <c r="DA127" s="1045"/>
      <c r="DB127" s="1045"/>
      <c r="DC127" s="1045"/>
      <c r="DD127" s="1045"/>
      <c r="DE127" s="1045"/>
      <c r="DF127" s="1046"/>
      <c r="DG127" s="1047">
        <v>3066</v>
      </c>
      <c r="DH127" s="1048"/>
      <c r="DI127" s="1048"/>
      <c r="DJ127" s="1048"/>
      <c r="DK127" s="1048"/>
      <c r="DL127" s="1048" t="s">
        <v>112</v>
      </c>
      <c r="DM127" s="1048"/>
      <c r="DN127" s="1048"/>
      <c r="DO127" s="1048"/>
      <c r="DP127" s="1048"/>
      <c r="DQ127" s="1048">
        <v>4265</v>
      </c>
      <c r="DR127" s="1048"/>
      <c r="DS127" s="1048"/>
      <c r="DT127" s="1048"/>
      <c r="DU127" s="1048"/>
      <c r="DV127" s="1049">
        <v>0</v>
      </c>
      <c r="DW127" s="1049"/>
      <c r="DX127" s="1049"/>
      <c r="DY127" s="1049"/>
      <c r="DZ127" s="1050"/>
    </row>
    <row r="128" spans="1:130" s="197" customFormat="1" ht="26.25" customHeight="1" x14ac:dyDescent="0.15">
      <c r="A128" s="1071" t="s">
        <v>455</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456</v>
      </c>
      <c r="X128" s="1073"/>
      <c r="Y128" s="1073"/>
      <c r="Z128" s="1074"/>
      <c r="AA128" s="1089">
        <v>483020</v>
      </c>
      <c r="AB128" s="1090"/>
      <c r="AC128" s="1090"/>
      <c r="AD128" s="1090"/>
      <c r="AE128" s="1091"/>
      <c r="AF128" s="1092">
        <v>557123</v>
      </c>
      <c r="AG128" s="1090"/>
      <c r="AH128" s="1090"/>
      <c r="AI128" s="1090"/>
      <c r="AJ128" s="1091"/>
      <c r="AK128" s="1092">
        <v>328802</v>
      </c>
      <c r="AL128" s="1090"/>
      <c r="AM128" s="1090"/>
      <c r="AN128" s="1090"/>
      <c r="AO128" s="1091"/>
      <c r="AP128" s="1093"/>
      <c r="AQ128" s="1094"/>
      <c r="AR128" s="1094"/>
      <c r="AS128" s="1094"/>
      <c r="AT128" s="1095"/>
      <c r="AU128" s="235"/>
      <c r="AV128" s="235"/>
      <c r="AW128" s="235"/>
      <c r="AX128" s="1054" t="s">
        <v>457</v>
      </c>
      <c r="AY128" s="950"/>
      <c r="AZ128" s="950"/>
      <c r="BA128" s="950"/>
      <c r="BB128" s="950"/>
      <c r="BC128" s="950"/>
      <c r="BD128" s="950"/>
      <c r="BE128" s="951"/>
      <c r="BF128" s="1066" t="s">
        <v>112</v>
      </c>
      <c r="BG128" s="1067"/>
      <c r="BH128" s="1067"/>
      <c r="BI128" s="1067"/>
      <c r="BJ128" s="1067"/>
      <c r="BK128" s="1067"/>
      <c r="BL128" s="1068"/>
      <c r="BM128" s="1066">
        <v>18.059999999999999</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458</v>
      </c>
      <c r="X129" s="1061"/>
      <c r="Y129" s="1061"/>
      <c r="Z129" s="1062"/>
      <c r="AA129" s="958">
        <v>11609158</v>
      </c>
      <c r="AB129" s="959"/>
      <c r="AC129" s="959"/>
      <c r="AD129" s="959"/>
      <c r="AE129" s="960"/>
      <c r="AF129" s="961">
        <v>11810735</v>
      </c>
      <c r="AG129" s="959"/>
      <c r="AH129" s="959"/>
      <c r="AI129" s="959"/>
      <c r="AJ129" s="960"/>
      <c r="AK129" s="961">
        <v>12002821</v>
      </c>
      <c r="AL129" s="959"/>
      <c r="AM129" s="959"/>
      <c r="AN129" s="959"/>
      <c r="AO129" s="960"/>
      <c r="AP129" s="1063"/>
      <c r="AQ129" s="1064"/>
      <c r="AR129" s="1064"/>
      <c r="AS129" s="1064"/>
      <c r="AT129" s="1065"/>
      <c r="AU129" s="235"/>
      <c r="AV129" s="235"/>
      <c r="AW129" s="235"/>
      <c r="AX129" s="1054" t="s">
        <v>459</v>
      </c>
      <c r="AY129" s="950"/>
      <c r="AZ129" s="950"/>
      <c r="BA129" s="950"/>
      <c r="BB129" s="950"/>
      <c r="BC129" s="950"/>
      <c r="BD129" s="950"/>
      <c r="BE129" s="951"/>
      <c r="BF129" s="1055">
        <v>6.7</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460</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461</v>
      </c>
      <c r="X130" s="1061"/>
      <c r="Y130" s="1061"/>
      <c r="Z130" s="1062"/>
      <c r="AA130" s="958">
        <v>1288536</v>
      </c>
      <c r="AB130" s="959"/>
      <c r="AC130" s="959"/>
      <c r="AD130" s="959"/>
      <c r="AE130" s="960"/>
      <c r="AF130" s="961">
        <v>1302396</v>
      </c>
      <c r="AG130" s="959"/>
      <c r="AH130" s="959"/>
      <c r="AI130" s="959"/>
      <c r="AJ130" s="960"/>
      <c r="AK130" s="961">
        <v>1379078</v>
      </c>
      <c r="AL130" s="959"/>
      <c r="AM130" s="959"/>
      <c r="AN130" s="959"/>
      <c r="AO130" s="960"/>
      <c r="AP130" s="1063"/>
      <c r="AQ130" s="1064"/>
      <c r="AR130" s="1064"/>
      <c r="AS130" s="1064"/>
      <c r="AT130" s="1065"/>
      <c r="AU130" s="235"/>
      <c r="AV130" s="235"/>
      <c r="AW130" s="235"/>
      <c r="AX130" s="1113" t="s">
        <v>462</v>
      </c>
      <c r="AY130" s="1045"/>
      <c r="AZ130" s="1045"/>
      <c r="BA130" s="1045"/>
      <c r="BB130" s="1045"/>
      <c r="BC130" s="1045"/>
      <c r="BD130" s="1045"/>
      <c r="BE130" s="1046"/>
      <c r="BF130" s="1075" t="s">
        <v>112</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463</v>
      </c>
      <c r="X131" s="1084"/>
      <c r="Y131" s="1084"/>
      <c r="Z131" s="1085"/>
      <c r="AA131" s="997">
        <v>10320622</v>
      </c>
      <c r="AB131" s="998"/>
      <c r="AC131" s="998"/>
      <c r="AD131" s="998"/>
      <c r="AE131" s="999"/>
      <c r="AF131" s="1000">
        <v>10508339</v>
      </c>
      <c r="AG131" s="998"/>
      <c r="AH131" s="998"/>
      <c r="AI131" s="998"/>
      <c r="AJ131" s="999"/>
      <c r="AK131" s="1000">
        <v>10623743</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464</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465</v>
      </c>
      <c r="W132" s="1101"/>
      <c r="X132" s="1101"/>
      <c r="Y132" s="1101"/>
      <c r="Z132" s="1102"/>
      <c r="AA132" s="1103">
        <v>6.2816272120000001</v>
      </c>
      <c r="AB132" s="1104"/>
      <c r="AC132" s="1104"/>
      <c r="AD132" s="1104"/>
      <c r="AE132" s="1105"/>
      <c r="AF132" s="1106">
        <v>8.3735783549999994</v>
      </c>
      <c r="AG132" s="1104"/>
      <c r="AH132" s="1104"/>
      <c r="AI132" s="1104"/>
      <c r="AJ132" s="1105"/>
      <c r="AK132" s="1106">
        <v>5.5161067060000004</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466</v>
      </c>
      <c r="W133" s="1108"/>
      <c r="X133" s="1108"/>
      <c r="Y133" s="1108"/>
      <c r="Z133" s="1109"/>
      <c r="AA133" s="1110">
        <v>6</v>
      </c>
      <c r="AB133" s="1111"/>
      <c r="AC133" s="1111"/>
      <c r="AD133" s="1111"/>
      <c r="AE133" s="1112"/>
      <c r="AF133" s="1110">
        <v>6.8</v>
      </c>
      <c r="AG133" s="1111"/>
      <c r="AH133" s="1111"/>
      <c r="AI133" s="1111"/>
      <c r="AJ133" s="1112"/>
      <c r="AK133" s="1110">
        <v>6.7</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110"/>
  <sheetViews>
    <sheetView showGridLines="0" view="pageBreakPreview" zoomScale="40" zoomScaleNormal="85" zoomScaleSheetLayoutView="4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102"/>
  <sheetViews>
    <sheetView showGridLines="0" zoomScale="55" zoomScaleNormal="5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74"/>
  <sheetViews>
    <sheetView showGridLines="0" view="pageBreakPreview" zoomScale="6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7" t="s">
        <v>469</v>
      </c>
      <c r="L7" s="254"/>
      <c r="M7" s="255" t="s">
        <v>470</v>
      </c>
      <c r="N7" s="256"/>
    </row>
    <row r="8" spans="1:16" x14ac:dyDescent="0.15">
      <c r="A8" s="248"/>
      <c r="B8" s="244"/>
      <c r="C8" s="244"/>
      <c r="D8" s="244"/>
      <c r="E8" s="244"/>
      <c r="F8" s="244"/>
      <c r="G8" s="257"/>
      <c r="H8" s="258"/>
      <c r="I8" s="258"/>
      <c r="J8" s="259"/>
      <c r="K8" s="1118"/>
      <c r="L8" s="260" t="s">
        <v>471</v>
      </c>
      <c r="M8" s="261" t="s">
        <v>472</v>
      </c>
      <c r="N8" s="262" t="s">
        <v>473</v>
      </c>
    </row>
    <row r="9" spans="1:16" x14ac:dyDescent="0.15">
      <c r="A9" s="248"/>
      <c r="B9" s="244"/>
      <c r="C9" s="244"/>
      <c r="D9" s="244"/>
      <c r="E9" s="244"/>
      <c r="F9" s="244"/>
      <c r="G9" s="1119" t="s">
        <v>474</v>
      </c>
      <c r="H9" s="1120"/>
      <c r="I9" s="1120"/>
      <c r="J9" s="1121"/>
      <c r="K9" s="263">
        <v>3087984</v>
      </c>
      <c r="L9" s="264">
        <v>47585</v>
      </c>
      <c r="M9" s="265">
        <v>65114</v>
      </c>
      <c r="N9" s="266">
        <v>-26.9</v>
      </c>
    </row>
    <row r="10" spans="1:16" x14ac:dyDescent="0.15">
      <c r="A10" s="248"/>
      <c r="B10" s="244"/>
      <c r="C10" s="244"/>
      <c r="D10" s="244"/>
      <c r="E10" s="244"/>
      <c r="F10" s="244"/>
      <c r="G10" s="1119" t="s">
        <v>475</v>
      </c>
      <c r="H10" s="1120"/>
      <c r="I10" s="1120"/>
      <c r="J10" s="1121"/>
      <c r="K10" s="267">
        <v>25886</v>
      </c>
      <c r="L10" s="268">
        <v>399</v>
      </c>
      <c r="M10" s="269">
        <v>4538</v>
      </c>
      <c r="N10" s="270">
        <v>-91.2</v>
      </c>
    </row>
    <row r="11" spans="1:16" ht="13.5" customHeight="1" x14ac:dyDescent="0.15">
      <c r="A11" s="248"/>
      <c r="B11" s="244"/>
      <c r="C11" s="244"/>
      <c r="D11" s="244"/>
      <c r="E11" s="244"/>
      <c r="F11" s="244"/>
      <c r="G11" s="1119" t="s">
        <v>476</v>
      </c>
      <c r="H11" s="1120"/>
      <c r="I11" s="1120"/>
      <c r="J11" s="1121"/>
      <c r="K11" s="267">
        <v>735673</v>
      </c>
      <c r="L11" s="268">
        <v>11337</v>
      </c>
      <c r="M11" s="269">
        <v>5513</v>
      </c>
      <c r="N11" s="270">
        <v>105.6</v>
      </c>
    </row>
    <row r="12" spans="1:16" ht="13.5" customHeight="1" x14ac:dyDescent="0.15">
      <c r="A12" s="248"/>
      <c r="B12" s="244"/>
      <c r="C12" s="244"/>
      <c r="D12" s="244"/>
      <c r="E12" s="244"/>
      <c r="F12" s="244"/>
      <c r="G12" s="1119" t="s">
        <v>477</v>
      </c>
      <c r="H12" s="1120"/>
      <c r="I12" s="1120"/>
      <c r="J12" s="1121"/>
      <c r="K12" s="267" t="s">
        <v>478</v>
      </c>
      <c r="L12" s="268" t="s">
        <v>478</v>
      </c>
      <c r="M12" s="269">
        <v>953</v>
      </c>
      <c r="N12" s="270" t="s">
        <v>478</v>
      </c>
    </row>
    <row r="13" spans="1:16" ht="13.5" customHeight="1" x14ac:dyDescent="0.15">
      <c r="A13" s="248"/>
      <c r="B13" s="244"/>
      <c r="C13" s="244"/>
      <c r="D13" s="244"/>
      <c r="E13" s="244"/>
      <c r="F13" s="244"/>
      <c r="G13" s="1119" t="s">
        <v>479</v>
      </c>
      <c r="H13" s="1120"/>
      <c r="I13" s="1120"/>
      <c r="J13" s="1121"/>
      <c r="K13" s="267" t="s">
        <v>478</v>
      </c>
      <c r="L13" s="268" t="s">
        <v>478</v>
      </c>
      <c r="M13" s="269">
        <v>2</v>
      </c>
      <c r="N13" s="270" t="s">
        <v>478</v>
      </c>
    </row>
    <row r="14" spans="1:16" ht="13.5" customHeight="1" x14ac:dyDescent="0.15">
      <c r="A14" s="248"/>
      <c r="B14" s="244"/>
      <c r="C14" s="244"/>
      <c r="D14" s="244"/>
      <c r="E14" s="244"/>
      <c r="F14" s="244"/>
      <c r="G14" s="1119" t="s">
        <v>480</v>
      </c>
      <c r="H14" s="1120"/>
      <c r="I14" s="1120"/>
      <c r="J14" s="1121"/>
      <c r="K14" s="267">
        <v>255457</v>
      </c>
      <c r="L14" s="268">
        <v>3937</v>
      </c>
      <c r="M14" s="269">
        <v>2887</v>
      </c>
      <c r="N14" s="270">
        <v>36.4</v>
      </c>
    </row>
    <row r="15" spans="1:16" ht="13.5" customHeight="1" x14ac:dyDescent="0.15">
      <c r="A15" s="248"/>
      <c r="B15" s="244"/>
      <c r="C15" s="244"/>
      <c r="D15" s="244"/>
      <c r="E15" s="244"/>
      <c r="F15" s="244"/>
      <c r="G15" s="1119" t="s">
        <v>481</v>
      </c>
      <c r="H15" s="1120"/>
      <c r="I15" s="1120"/>
      <c r="J15" s="1121"/>
      <c r="K15" s="267">
        <v>30135</v>
      </c>
      <c r="L15" s="268">
        <v>464</v>
      </c>
      <c r="M15" s="269">
        <v>1642</v>
      </c>
      <c r="N15" s="270">
        <v>-71.7</v>
      </c>
    </row>
    <row r="16" spans="1:16" x14ac:dyDescent="0.15">
      <c r="A16" s="248"/>
      <c r="B16" s="244"/>
      <c r="C16" s="244"/>
      <c r="D16" s="244"/>
      <c r="E16" s="244"/>
      <c r="F16" s="244"/>
      <c r="G16" s="1122" t="s">
        <v>482</v>
      </c>
      <c r="H16" s="1123"/>
      <c r="I16" s="1123"/>
      <c r="J16" s="1124"/>
      <c r="K16" s="268">
        <v>-286324</v>
      </c>
      <c r="L16" s="268">
        <v>-4412</v>
      </c>
      <c r="M16" s="269">
        <v>-6965</v>
      </c>
      <c r="N16" s="270">
        <v>-36.700000000000003</v>
      </c>
    </row>
    <row r="17" spans="1:16" x14ac:dyDescent="0.15">
      <c r="A17" s="248"/>
      <c r="B17" s="244"/>
      <c r="C17" s="244"/>
      <c r="D17" s="244"/>
      <c r="E17" s="244"/>
      <c r="F17" s="244"/>
      <c r="G17" s="1122" t="s">
        <v>170</v>
      </c>
      <c r="H17" s="1123"/>
      <c r="I17" s="1123"/>
      <c r="J17" s="1124"/>
      <c r="K17" s="268">
        <v>3848811</v>
      </c>
      <c r="L17" s="268">
        <v>59309</v>
      </c>
      <c r="M17" s="269">
        <v>73685</v>
      </c>
      <c r="N17" s="270">
        <v>-19.5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14" t="s">
        <v>487</v>
      </c>
      <c r="H21" s="1115"/>
      <c r="I21" s="1115"/>
      <c r="J21" s="1116"/>
      <c r="K21" s="280">
        <v>4.41</v>
      </c>
      <c r="L21" s="281">
        <v>7.13</v>
      </c>
      <c r="M21" s="282">
        <v>-2.72</v>
      </c>
      <c r="N21" s="249"/>
      <c r="O21" s="283"/>
      <c r="P21" s="279"/>
    </row>
    <row r="22" spans="1:16" s="284" customFormat="1" x14ac:dyDescent="0.15">
      <c r="A22" s="279"/>
      <c r="B22" s="249"/>
      <c r="C22" s="249"/>
      <c r="D22" s="249"/>
      <c r="E22" s="249"/>
      <c r="F22" s="249"/>
      <c r="G22" s="1114" t="s">
        <v>488</v>
      </c>
      <c r="H22" s="1115"/>
      <c r="I22" s="1115"/>
      <c r="J22" s="1116"/>
      <c r="K22" s="285">
        <v>97.9</v>
      </c>
      <c r="L22" s="286">
        <v>98.1</v>
      </c>
      <c r="M22" s="287">
        <v>-0.2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490</v>
      </c>
      <c r="H29" s="249"/>
      <c r="I29" s="249"/>
      <c r="J29" s="249"/>
      <c r="K29" s="244"/>
      <c r="L29" s="244"/>
      <c r="M29" s="244"/>
      <c r="N29" s="244"/>
      <c r="O29" s="293"/>
    </row>
    <row r="30" spans="1:16" x14ac:dyDescent="0.15">
      <c r="A30" s="248"/>
      <c r="B30" s="244"/>
      <c r="C30" s="244"/>
      <c r="D30" s="244"/>
      <c r="E30" s="244"/>
      <c r="F30" s="244"/>
      <c r="G30" s="251"/>
      <c r="H30" s="252"/>
      <c r="I30" s="252"/>
      <c r="J30" s="253"/>
      <c r="K30" s="1117" t="s">
        <v>469</v>
      </c>
      <c r="L30" s="254"/>
      <c r="M30" s="255" t="s">
        <v>470</v>
      </c>
      <c r="N30" s="256"/>
    </row>
    <row r="31" spans="1:16" x14ac:dyDescent="0.15">
      <c r="A31" s="248"/>
      <c r="B31" s="244"/>
      <c r="C31" s="244"/>
      <c r="D31" s="244"/>
      <c r="E31" s="244"/>
      <c r="F31" s="244"/>
      <c r="G31" s="257"/>
      <c r="H31" s="258"/>
      <c r="I31" s="258"/>
      <c r="J31" s="259"/>
      <c r="K31" s="1118"/>
      <c r="L31" s="260" t="s">
        <v>471</v>
      </c>
      <c r="M31" s="261" t="s">
        <v>472</v>
      </c>
      <c r="N31" s="262" t="s">
        <v>473</v>
      </c>
    </row>
    <row r="32" spans="1:16" ht="27" customHeight="1" x14ac:dyDescent="0.15">
      <c r="A32" s="248"/>
      <c r="B32" s="244"/>
      <c r="C32" s="244"/>
      <c r="D32" s="244"/>
      <c r="E32" s="244"/>
      <c r="F32" s="244"/>
      <c r="G32" s="1130" t="s">
        <v>491</v>
      </c>
      <c r="H32" s="1131"/>
      <c r="I32" s="1131"/>
      <c r="J32" s="1132"/>
      <c r="K32" s="294">
        <v>1714282</v>
      </c>
      <c r="L32" s="294">
        <v>26417</v>
      </c>
      <c r="M32" s="295">
        <v>43359</v>
      </c>
      <c r="N32" s="296">
        <v>-39.1</v>
      </c>
    </row>
    <row r="33" spans="1:16" ht="13.5" customHeight="1" x14ac:dyDescent="0.15">
      <c r="A33" s="248"/>
      <c r="B33" s="244"/>
      <c r="C33" s="244"/>
      <c r="D33" s="244"/>
      <c r="E33" s="244"/>
      <c r="F33" s="244"/>
      <c r="G33" s="1130" t="s">
        <v>492</v>
      </c>
      <c r="H33" s="1131"/>
      <c r="I33" s="1131"/>
      <c r="J33" s="1132"/>
      <c r="K33" s="294" t="s">
        <v>478</v>
      </c>
      <c r="L33" s="294" t="s">
        <v>478</v>
      </c>
      <c r="M33" s="295">
        <v>0</v>
      </c>
      <c r="N33" s="296" t="s">
        <v>478</v>
      </c>
    </row>
    <row r="34" spans="1:16" ht="27" customHeight="1" x14ac:dyDescent="0.15">
      <c r="A34" s="248"/>
      <c r="B34" s="244"/>
      <c r="C34" s="244"/>
      <c r="D34" s="244"/>
      <c r="E34" s="244"/>
      <c r="F34" s="244"/>
      <c r="G34" s="1130" t="s">
        <v>493</v>
      </c>
      <c r="H34" s="1131"/>
      <c r="I34" s="1131"/>
      <c r="J34" s="1132"/>
      <c r="K34" s="294" t="s">
        <v>478</v>
      </c>
      <c r="L34" s="294" t="s">
        <v>478</v>
      </c>
      <c r="M34" s="295">
        <v>39</v>
      </c>
      <c r="N34" s="296" t="s">
        <v>478</v>
      </c>
    </row>
    <row r="35" spans="1:16" ht="27" customHeight="1" x14ac:dyDescent="0.15">
      <c r="A35" s="248"/>
      <c r="B35" s="244"/>
      <c r="C35" s="244"/>
      <c r="D35" s="244"/>
      <c r="E35" s="244"/>
      <c r="F35" s="244"/>
      <c r="G35" s="1130" t="s">
        <v>494</v>
      </c>
      <c r="H35" s="1131"/>
      <c r="I35" s="1131"/>
      <c r="J35" s="1132"/>
      <c r="K35" s="294">
        <v>47745</v>
      </c>
      <c r="L35" s="294">
        <v>736</v>
      </c>
      <c r="M35" s="295">
        <v>11806</v>
      </c>
      <c r="N35" s="296">
        <v>-93.8</v>
      </c>
    </row>
    <row r="36" spans="1:16" ht="27" customHeight="1" x14ac:dyDescent="0.15">
      <c r="A36" s="248"/>
      <c r="B36" s="244"/>
      <c r="C36" s="244"/>
      <c r="D36" s="244"/>
      <c r="E36" s="244"/>
      <c r="F36" s="244"/>
      <c r="G36" s="1130" t="s">
        <v>495</v>
      </c>
      <c r="H36" s="1131"/>
      <c r="I36" s="1131"/>
      <c r="J36" s="1132"/>
      <c r="K36" s="294">
        <v>187451</v>
      </c>
      <c r="L36" s="294">
        <v>2889</v>
      </c>
      <c r="M36" s="295">
        <v>1910</v>
      </c>
      <c r="N36" s="296">
        <v>51.3</v>
      </c>
    </row>
    <row r="37" spans="1:16" ht="13.5" customHeight="1" x14ac:dyDescent="0.15">
      <c r="A37" s="248"/>
      <c r="B37" s="244"/>
      <c r="C37" s="244"/>
      <c r="D37" s="244"/>
      <c r="E37" s="244"/>
      <c r="F37" s="244"/>
      <c r="G37" s="1130" t="s">
        <v>496</v>
      </c>
      <c r="H37" s="1131"/>
      <c r="I37" s="1131"/>
      <c r="J37" s="1132"/>
      <c r="K37" s="294">
        <v>344419</v>
      </c>
      <c r="L37" s="294">
        <v>5307</v>
      </c>
      <c r="M37" s="295">
        <v>1129</v>
      </c>
      <c r="N37" s="296">
        <v>370.1</v>
      </c>
    </row>
    <row r="38" spans="1:16" ht="27" customHeight="1" x14ac:dyDescent="0.15">
      <c r="A38" s="248"/>
      <c r="B38" s="244"/>
      <c r="C38" s="244"/>
      <c r="D38" s="244"/>
      <c r="E38" s="244"/>
      <c r="F38" s="244"/>
      <c r="G38" s="1133" t="s">
        <v>497</v>
      </c>
      <c r="H38" s="1134"/>
      <c r="I38" s="1134"/>
      <c r="J38" s="1135"/>
      <c r="K38" s="297" t="s">
        <v>478</v>
      </c>
      <c r="L38" s="297" t="s">
        <v>478</v>
      </c>
      <c r="M38" s="298">
        <v>5</v>
      </c>
      <c r="N38" s="299" t="s">
        <v>478</v>
      </c>
      <c r="O38" s="293"/>
    </row>
    <row r="39" spans="1:16" x14ac:dyDescent="0.15">
      <c r="A39" s="248"/>
      <c r="B39" s="244"/>
      <c r="C39" s="244"/>
      <c r="D39" s="244"/>
      <c r="E39" s="244"/>
      <c r="F39" s="244"/>
      <c r="G39" s="1133" t="s">
        <v>498</v>
      </c>
      <c r="H39" s="1134"/>
      <c r="I39" s="1134"/>
      <c r="J39" s="1135"/>
      <c r="K39" s="300">
        <v>-328802</v>
      </c>
      <c r="L39" s="300">
        <v>-5067</v>
      </c>
      <c r="M39" s="301">
        <v>-5126</v>
      </c>
      <c r="N39" s="302">
        <v>-1.2</v>
      </c>
      <c r="O39" s="293"/>
    </row>
    <row r="40" spans="1:16" ht="27" customHeight="1" x14ac:dyDescent="0.15">
      <c r="A40" s="248"/>
      <c r="B40" s="244"/>
      <c r="C40" s="244"/>
      <c r="D40" s="244"/>
      <c r="E40" s="244"/>
      <c r="F40" s="244"/>
      <c r="G40" s="1130" t="s">
        <v>499</v>
      </c>
      <c r="H40" s="1131"/>
      <c r="I40" s="1131"/>
      <c r="J40" s="1132"/>
      <c r="K40" s="300">
        <v>-1379078</v>
      </c>
      <c r="L40" s="300">
        <v>-21251</v>
      </c>
      <c r="M40" s="301">
        <v>-37205</v>
      </c>
      <c r="N40" s="302">
        <v>-42.9</v>
      </c>
      <c r="O40" s="293"/>
    </row>
    <row r="41" spans="1:16" x14ac:dyDescent="0.15">
      <c r="A41" s="248"/>
      <c r="B41" s="244"/>
      <c r="C41" s="244"/>
      <c r="D41" s="244"/>
      <c r="E41" s="244"/>
      <c r="F41" s="244"/>
      <c r="G41" s="1136" t="s">
        <v>280</v>
      </c>
      <c r="H41" s="1137"/>
      <c r="I41" s="1137"/>
      <c r="J41" s="1138"/>
      <c r="K41" s="294">
        <v>586017</v>
      </c>
      <c r="L41" s="300">
        <v>9030</v>
      </c>
      <c r="M41" s="301">
        <v>15917</v>
      </c>
      <c r="N41" s="302">
        <v>-43.3</v>
      </c>
      <c r="O41" s="293"/>
    </row>
    <row r="42" spans="1:16" x14ac:dyDescent="0.15">
      <c r="A42" s="248"/>
      <c r="B42" s="244"/>
      <c r="C42" s="244"/>
      <c r="D42" s="244"/>
      <c r="E42" s="244"/>
      <c r="F42" s="244"/>
      <c r="G42" s="303" t="s">
        <v>500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502</v>
      </c>
      <c r="H48" s="308"/>
      <c r="I48" s="308"/>
      <c r="J48" s="308"/>
      <c r="K48" s="308"/>
      <c r="L48" s="308"/>
      <c r="M48" s="309"/>
      <c r="N48" s="308"/>
    </row>
    <row r="49" spans="1:14" ht="13.5" customHeight="1" x14ac:dyDescent="0.15">
      <c r="A49" s="248"/>
      <c r="B49" s="244"/>
      <c r="C49" s="244"/>
      <c r="D49" s="244"/>
      <c r="E49" s="244"/>
      <c r="F49" s="244"/>
      <c r="G49" s="310"/>
      <c r="H49" s="311"/>
      <c r="I49" s="1125" t="s">
        <v>469</v>
      </c>
      <c r="J49" s="1127" t="s">
        <v>503</v>
      </c>
      <c r="K49" s="1128"/>
      <c r="L49" s="1128"/>
      <c r="M49" s="1128"/>
      <c r="N49" s="1129"/>
    </row>
    <row r="50" spans="1:14" x14ac:dyDescent="0.15">
      <c r="A50" s="248"/>
      <c r="B50" s="244"/>
      <c r="C50" s="244"/>
      <c r="D50" s="244"/>
      <c r="E50" s="244"/>
      <c r="F50" s="244"/>
      <c r="G50" s="312"/>
      <c r="H50" s="313"/>
      <c r="I50" s="1126"/>
      <c r="J50" s="314" t="s">
        <v>504</v>
      </c>
      <c r="K50" s="315" t="s">
        <v>505</v>
      </c>
      <c r="L50" s="316" t="s">
        <v>506</v>
      </c>
      <c r="M50" s="317" t="s">
        <v>507</v>
      </c>
      <c r="N50" s="318" t="s">
        <v>508</v>
      </c>
    </row>
    <row r="51" spans="1:14" x14ac:dyDescent="0.15">
      <c r="A51" s="248"/>
      <c r="B51" s="244"/>
      <c r="C51" s="244"/>
      <c r="D51" s="244"/>
      <c r="E51" s="244"/>
      <c r="F51" s="244"/>
      <c r="G51" s="310" t="s">
        <v>509</v>
      </c>
      <c r="H51" s="311"/>
      <c r="I51" s="319">
        <v>1643499</v>
      </c>
      <c r="J51" s="320">
        <v>26225</v>
      </c>
      <c r="K51" s="321">
        <v>-4.2</v>
      </c>
      <c r="L51" s="322">
        <v>40203</v>
      </c>
      <c r="M51" s="323">
        <v>4.3</v>
      </c>
      <c r="N51" s="324">
        <v>-8.5</v>
      </c>
    </row>
    <row r="52" spans="1:14" x14ac:dyDescent="0.15">
      <c r="A52" s="248"/>
      <c r="B52" s="244"/>
      <c r="C52" s="244"/>
      <c r="D52" s="244"/>
      <c r="E52" s="244"/>
      <c r="F52" s="244"/>
      <c r="G52" s="325"/>
      <c r="H52" s="326" t="s">
        <v>510</v>
      </c>
      <c r="I52" s="327">
        <v>1009968</v>
      </c>
      <c r="J52" s="328">
        <v>16116</v>
      </c>
      <c r="K52" s="329">
        <v>-33</v>
      </c>
      <c r="L52" s="330">
        <v>23352</v>
      </c>
      <c r="M52" s="331">
        <v>-3.6</v>
      </c>
      <c r="N52" s="332">
        <v>-29.4</v>
      </c>
    </row>
    <row r="53" spans="1:14" x14ac:dyDescent="0.15">
      <c r="A53" s="248"/>
      <c r="B53" s="244"/>
      <c r="C53" s="244"/>
      <c r="D53" s="244"/>
      <c r="E53" s="244"/>
      <c r="F53" s="244"/>
      <c r="G53" s="310" t="s">
        <v>511</v>
      </c>
      <c r="H53" s="311"/>
      <c r="I53" s="319">
        <v>2613626</v>
      </c>
      <c r="J53" s="320">
        <v>41607</v>
      </c>
      <c r="K53" s="321">
        <v>58.7</v>
      </c>
      <c r="L53" s="322">
        <v>47569</v>
      </c>
      <c r="M53" s="323">
        <v>18.3</v>
      </c>
      <c r="N53" s="324">
        <v>40.4</v>
      </c>
    </row>
    <row r="54" spans="1:14" x14ac:dyDescent="0.15">
      <c r="A54" s="248"/>
      <c r="B54" s="244"/>
      <c r="C54" s="244"/>
      <c r="D54" s="244"/>
      <c r="E54" s="244"/>
      <c r="F54" s="244"/>
      <c r="G54" s="325"/>
      <c r="H54" s="326" t="s">
        <v>510</v>
      </c>
      <c r="I54" s="327">
        <v>957494</v>
      </c>
      <c r="J54" s="328">
        <v>15243</v>
      </c>
      <c r="K54" s="329">
        <v>-5.4</v>
      </c>
      <c r="L54" s="330">
        <v>26255</v>
      </c>
      <c r="M54" s="331">
        <v>12.4</v>
      </c>
      <c r="N54" s="332">
        <v>-17.8</v>
      </c>
    </row>
    <row r="55" spans="1:14" x14ac:dyDescent="0.15">
      <c r="A55" s="248"/>
      <c r="B55" s="244"/>
      <c r="C55" s="244"/>
      <c r="D55" s="244"/>
      <c r="E55" s="244"/>
      <c r="F55" s="244"/>
      <c r="G55" s="310" t="s">
        <v>512</v>
      </c>
      <c r="H55" s="311"/>
      <c r="I55" s="319">
        <v>4718015</v>
      </c>
      <c r="J55" s="320">
        <v>73811</v>
      </c>
      <c r="K55" s="321">
        <v>77.400000000000006</v>
      </c>
      <c r="L55" s="322">
        <v>50880</v>
      </c>
      <c r="M55" s="323">
        <v>7</v>
      </c>
      <c r="N55" s="324">
        <v>70.400000000000006</v>
      </c>
    </row>
    <row r="56" spans="1:14" x14ac:dyDescent="0.15">
      <c r="A56" s="248"/>
      <c r="B56" s="244"/>
      <c r="C56" s="244"/>
      <c r="D56" s="244"/>
      <c r="E56" s="244"/>
      <c r="F56" s="244"/>
      <c r="G56" s="325"/>
      <c r="H56" s="326" t="s">
        <v>510</v>
      </c>
      <c r="I56" s="327">
        <v>960837</v>
      </c>
      <c r="J56" s="328">
        <v>15032</v>
      </c>
      <c r="K56" s="329">
        <v>-1.4</v>
      </c>
      <c r="L56" s="330">
        <v>26879</v>
      </c>
      <c r="M56" s="331">
        <v>2.4</v>
      </c>
      <c r="N56" s="332">
        <v>-3.8</v>
      </c>
    </row>
    <row r="57" spans="1:14" x14ac:dyDescent="0.15">
      <c r="A57" s="248"/>
      <c r="B57" s="244"/>
      <c r="C57" s="244"/>
      <c r="D57" s="244"/>
      <c r="E57" s="244"/>
      <c r="F57" s="244"/>
      <c r="G57" s="310" t="s">
        <v>513</v>
      </c>
      <c r="H57" s="311"/>
      <c r="I57" s="319">
        <v>3576752</v>
      </c>
      <c r="J57" s="320">
        <v>55585</v>
      </c>
      <c r="K57" s="321">
        <v>-24.7</v>
      </c>
      <c r="L57" s="322">
        <v>63956</v>
      </c>
      <c r="M57" s="323">
        <v>25.7</v>
      </c>
      <c r="N57" s="324">
        <v>-50.4</v>
      </c>
    </row>
    <row r="58" spans="1:14" x14ac:dyDescent="0.15">
      <c r="A58" s="248"/>
      <c r="B58" s="244"/>
      <c r="C58" s="244"/>
      <c r="D58" s="244"/>
      <c r="E58" s="244"/>
      <c r="F58" s="244"/>
      <c r="G58" s="325"/>
      <c r="H58" s="326" t="s">
        <v>510</v>
      </c>
      <c r="I58" s="327">
        <v>962161</v>
      </c>
      <c r="J58" s="328">
        <v>14953</v>
      </c>
      <c r="K58" s="329">
        <v>-0.5</v>
      </c>
      <c r="L58" s="330">
        <v>29239</v>
      </c>
      <c r="M58" s="331">
        <v>8.8000000000000007</v>
      </c>
      <c r="N58" s="332">
        <v>-9.3000000000000007</v>
      </c>
    </row>
    <row r="59" spans="1:14" x14ac:dyDescent="0.15">
      <c r="A59" s="248"/>
      <c r="B59" s="244"/>
      <c r="C59" s="244"/>
      <c r="D59" s="244"/>
      <c r="E59" s="244"/>
      <c r="F59" s="244"/>
      <c r="G59" s="310" t="s">
        <v>514</v>
      </c>
      <c r="H59" s="311"/>
      <c r="I59" s="319">
        <v>1780854</v>
      </c>
      <c r="J59" s="320">
        <v>27443</v>
      </c>
      <c r="K59" s="321">
        <v>-50.6</v>
      </c>
      <c r="L59" s="322">
        <v>66255</v>
      </c>
      <c r="M59" s="323">
        <v>3.6</v>
      </c>
      <c r="N59" s="324">
        <v>-54.2</v>
      </c>
    </row>
    <row r="60" spans="1:14" x14ac:dyDescent="0.15">
      <c r="A60" s="248"/>
      <c r="B60" s="244"/>
      <c r="C60" s="244"/>
      <c r="D60" s="244"/>
      <c r="E60" s="244"/>
      <c r="F60" s="244"/>
      <c r="G60" s="325"/>
      <c r="H60" s="326" t="s">
        <v>510</v>
      </c>
      <c r="I60" s="333">
        <v>648605</v>
      </c>
      <c r="J60" s="328">
        <v>9995</v>
      </c>
      <c r="K60" s="329">
        <v>-33.200000000000003</v>
      </c>
      <c r="L60" s="330">
        <v>31822</v>
      </c>
      <c r="M60" s="331">
        <v>8.8000000000000007</v>
      </c>
      <c r="N60" s="332">
        <v>-42</v>
      </c>
    </row>
    <row r="61" spans="1:14" x14ac:dyDescent="0.15">
      <c r="A61" s="248"/>
      <c r="B61" s="244"/>
      <c r="C61" s="244"/>
      <c r="D61" s="244"/>
      <c r="E61" s="244"/>
      <c r="F61" s="244"/>
      <c r="G61" s="310" t="s">
        <v>515</v>
      </c>
      <c r="H61" s="334"/>
      <c r="I61" s="335">
        <v>2866549</v>
      </c>
      <c r="J61" s="336">
        <v>44934</v>
      </c>
      <c r="K61" s="337">
        <v>11.3</v>
      </c>
      <c r="L61" s="338">
        <v>53773</v>
      </c>
      <c r="M61" s="339">
        <v>11.8</v>
      </c>
      <c r="N61" s="324">
        <v>-0.5</v>
      </c>
    </row>
    <row r="62" spans="1:14" x14ac:dyDescent="0.15">
      <c r="A62" s="248"/>
      <c r="B62" s="244"/>
      <c r="C62" s="244"/>
      <c r="D62" s="244"/>
      <c r="E62" s="244"/>
      <c r="F62" s="244"/>
      <c r="G62" s="325"/>
      <c r="H62" s="326" t="s">
        <v>510</v>
      </c>
      <c r="I62" s="327">
        <v>907813</v>
      </c>
      <c r="J62" s="328">
        <v>14268</v>
      </c>
      <c r="K62" s="329">
        <v>-14.7</v>
      </c>
      <c r="L62" s="330">
        <v>27509</v>
      </c>
      <c r="M62" s="331">
        <v>5.8</v>
      </c>
      <c r="N62" s="332">
        <v>-20.5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asterSheet">
    <pageSetUpPr fitToPage="1"/>
  </sheetPr>
  <dimension ref="B1:J53"/>
  <sheetViews>
    <sheetView showGridLines="0" zoomScale="50" zoomScaleNormal="5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517</v>
      </c>
      <c r="G46" s="8" t="s">
        <v>518</v>
      </c>
      <c r="H46" s="8" t="s">
        <v>519</v>
      </c>
      <c r="I46" s="8" t="s">
        <v>520</v>
      </c>
      <c r="J46" s="9" t="s">
        <v>521</v>
      </c>
    </row>
    <row r="47" spans="2:10" ht="57.75" customHeight="1" x14ac:dyDescent="0.15">
      <c r="B47" s="10"/>
      <c r="C47" s="1139" t="s">
        <v>3</v>
      </c>
      <c r="D47" s="1139"/>
      <c r="E47" s="1140"/>
      <c r="F47" s="11">
        <v>26.41</v>
      </c>
      <c r="G47" s="12">
        <v>21.41</v>
      </c>
      <c r="H47" s="12">
        <v>24.17</v>
      </c>
      <c r="I47" s="12">
        <v>28.14</v>
      </c>
      <c r="J47" s="13">
        <v>29.71</v>
      </c>
    </row>
    <row r="48" spans="2:10" ht="57.75" customHeight="1" x14ac:dyDescent="0.15">
      <c r="B48" s="14"/>
      <c r="C48" s="1141" t="s">
        <v>4</v>
      </c>
      <c r="D48" s="1141"/>
      <c r="E48" s="1142"/>
      <c r="F48" s="15">
        <v>6.3</v>
      </c>
      <c r="G48" s="16">
        <v>10.57</v>
      </c>
      <c r="H48" s="16">
        <v>7.59</v>
      </c>
      <c r="I48" s="16">
        <v>13.98</v>
      </c>
      <c r="J48" s="17">
        <v>7.54</v>
      </c>
    </row>
    <row r="49" spans="2:10" ht="57.75" customHeight="1" thickBot="1" x14ac:dyDescent="0.2">
      <c r="B49" s="18"/>
      <c r="C49" s="1143" t="s">
        <v>5</v>
      </c>
      <c r="D49" s="1143"/>
      <c r="E49" s="1144"/>
      <c r="F49" s="19" t="s">
        <v>522</v>
      </c>
      <c r="G49" s="20" t="s">
        <v>523</v>
      </c>
      <c r="H49" s="20" t="s">
        <v>524</v>
      </c>
      <c r="I49" s="20">
        <v>4.8899999999999997</v>
      </c>
      <c r="J49" s="21" t="s">
        <v>525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asterSheet5">
    <pageSetUpPr fitToPage="1"/>
  </sheetPr>
  <dimension ref="A1:P45"/>
  <sheetViews>
    <sheetView showGridLines="0" zoomScale="40" zoomScaleNormal="4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x14ac:dyDescent="0.15">
      <c r="A34" s="22"/>
      <c r="B34" s="31"/>
      <c r="C34" s="1151" t="s">
        <v>526</v>
      </c>
      <c r="D34" s="1151"/>
      <c r="E34" s="1152"/>
      <c r="F34" s="32">
        <v>26.59</v>
      </c>
      <c r="G34" s="33">
        <v>26.08</v>
      </c>
      <c r="H34" s="33">
        <v>28.99</v>
      </c>
      <c r="I34" s="33">
        <v>30.12</v>
      </c>
      <c r="J34" s="34">
        <v>30.45</v>
      </c>
      <c r="K34" s="22"/>
      <c r="L34" s="22"/>
      <c r="M34" s="22"/>
      <c r="N34" s="22"/>
      <c r="O34" s="22"/>
      <c r="P34" s="22"/>
    </row>
    <row r="35" spans="1:16" ht="39" customHeight="1" x14ac:dyDescent="0.15">
      <c r="A35" s="22"/>
      <c r="B35" s="35"/>
      <c r="C35" s="1145" t="s">
        <v>527</v>
      </c>
      <c r="D35" s="1146"/>
      <c r="E35" s="1147"/>
      <c r="F35" s="36">
        <v>15.7</v>
      </c>
      <c r="G35" s="37">
        <v>15.92</v>
      </c>
      <c r="H35" s="37">
        <v>18.399999999999999</v>
      </c>
      <c r="I35" s="37">
        <v>17.350000000000001</v>
      </c>
      <c r="J35" s="38">
        <v>17.170000000000002</v>
      </c>
      <c r="K35" s="22"/>
      <c r="L35" s="22"/>
      <c r="M35" s="22"/>
      <c r="N35" s="22"/>
      <c r="O35" s="22"/>
      <c r="P35" s="22"/>
    </row>
    <row r="36" spans="1:16" ht="39" customHeight="1" x14ac:dyDescent="0.15">
      <c r="A36" s="22"/>
      <c r="B36" s="35"/>
      <c r="C36" s="1145" t="s">
        <v>528</v>
      </c>
      <c r="D36" s="1146"/>
      <c r="E36" s="1147"/>
      <c r="F36" s="36">
        <v>6.29</v>
      </c>
      <c r="G36" s="37">
        <v>8.8800000000000008</v>
      </c>
      <c r="H36" s="37">
        <v>7.58</v>
      </c>
      <c r="I36" s="37">
        <v>13.97</v>
      </c>
      <c r="J36" s="38">
        <v>7.54</v>
      </c>
      <c r="K36" s="22"/>
      <c r="L36" s="22"/>
      <c r="M36" s="22"/>
      <c r="N36" s="22"/>
      <c r="O36" s="22"/>
      <c r="P36" s="22"/>
    </row>
    <row r="37" spans="1:16" ht="39" customHeight="1" x14ac:dyDescent="0.15">
      <c r="A37" s="22"/>
      <c r="B37" s="35"/>
      <c r="C37" s="1145" t="s">
        <v>529</v>
      </c>
      <c r="D37" s="1146"/>
      <c r="E37" s="1147"/>
      <c r="F37" s="36">
        <v>1.1200000000000001</v>
      </c>
      <c r="G37" s="37">
        <v>0.81</v>
      </c>
      <c r="H37" s="37">
        <v>1.63</v>
      </c>
      <c r="I37" s="37">
        <v>0.77</v>
      </c>
      <c r="J37" s="38">
        <v>1.32</v>
      </c>
      <c r="K37" s="22"/>
      <c r="L37" s="22"/>
      <c r="M37" s="22"/>
      <c r="N37" s="22"/>
      <c r="O37" s="22"/>
      <c r="P37" s="22"/>
    </row>
    <row r="38" spans="1:16" ht="39" customHeight="1" x14ac:dyDescent="0.15">
      <c r="A38" s="22"/>
      <c r="B38" s="35"/>
      <c r="C38" s="1145" t="s">
        <v>530</v>
      </c>
      <c r="D38" s="1146"/>
      <c r="E38" s="1147"/>
      <c r="F38" s="36">
        <v>1.1200000000000001</v>
      </c>
      <c r="G38" s="37">
        <v>1.59</v>
      </c>
      <c r="H38" s="37">
        <v>2.29</v>
      </c>
      <c r="I38" s="37">
        <v>1.81</v>
      </c>
      <c r="J38" s="38">
        <v>1.28</v>
      </c>
      <c r="K38" s="22"/>
      <c r="L38" s="22"/>
      <c r="M38" s="22"/>
      <c r="N38" s="22"/>
      <c r="O38" s="22"/>
      <c r="P38" s="22"/>
    </row>
    <row r="39" spans="1:16" ht="39" customHeight="1" x14ac:dyDescent="0.15">
      <c r="A39" s="22"/>
      <c r="B39" s="35"/>
      <c r="C39" s="1145" t="s">
        <v>531</v>
      </c>
      <c r="D39" s="1146"/>
      <c r="E39" s="1147"/>
      <c r="F39" s="36">
        <v>0.01</v>
      </c>
      <c r="G39" s="37">
        <v>0.01</v>
      </c>
      <c r="H39" s="37">
        <v>0.02</v>
      </c>
      <c r="I39" s="37">
        <v>0.01</v>
      </c>
      <c r="J39" s="38">
        <v>0.05</v>
      </c>
      <c r="K39" s="22"/>
      <c r="L39" s="22"/>
      <c r="M39" s="22"/>
      <c r="N39" s="22"/>
      <c r="O39" s="22"/>
      <c r="P39" s="22"/>
    </row>
    <row r="40" spans="1:16" ht="39" customHeight="1" x14ac:dyDescent="0.15">
      <c r="A40" s="22"/>
      <c r="B40" s="35"/>
      <c r="C40" s="1145" t="s">
        <v>532</v>
      </c>
      <c r="D40" s="1146"/>
      <c r="E40" s="1147"/>
      <c r="F40" s="36">
        <v>0.02</v>
      </c>
      <c r="G40" s="37">
        <v>0.02</v>
      </c>
      <c r="H40" s="37">
        <v>0.02</v>
      </c>
      <c r="I40" s="37">
        <v>0.01</v>
      </c>
      <c r="J40" s="38">
        <v>0.03</v>
      </c>
      <c r="K40" s="22"/>
      <c r="L40" s="22"/>
      <c r="M40" s="22"/>
      <c r="N40" s="22"/>
      <c r="O40" s="22"/>
      <c r="P40" s="22"/>
    </row>
    <row r="41" spans="1:16" ht="39" customHeight="1" x14ac:dyDescent="0.15">
      <c r="A41" s="22"/>
      <c r="B41" s="35"/>
      <c r="C41" s="1145" t="s">
        <v>533</v>
      </c>
      <c r="D41" s="1146"/>
      <c r="E41" s="1147"/>
      <c r="F41" s="36">
        <v>0.01</v>
      </c>
      <c r="G41" s="37">
        <v>0</v>
      </c>
      <c r="H41" s="37">
        <v>0.01</v>
      </c>
      <c r="I41" s="37">
        <v>0.01</v>
      </c>
      <c r="J41" s="38">
        <v>0.01</v>
      </c>
      <c r="K41" s="22"/>
      <c r="L41" s="22"/>
      <c r="M41" s="22"/>
      <c r="N41" s="22"/>
      <c r="O41" s="22"/>
      <c r="P41" s="22"/>
    </row>
    <row r="42" spans="1:16" ht="39" customHeight="1" x14ac:dyDescent="0.15">
      <c r="A42" s="22"/>
      <c r="B42" s="39"/>
      <c r="C42" s="1145" t="s">
        <v>534</v>
      </c>
      <c r="D42" s="1146"/>
      <c r="E42" s="1147"/>
      <c r="F42" s="36" t="s">
        <v>478</v>
      </c>
      <c r="G42" s="37" t="s">
        <v>478</v>
      </c>
      <c r="H42" s="37" t="s">
        <v>478</v>
      </c>
      <c r="I42" s="37" t="s">
        <v>478</v>
      </c>
      <c r="J42" s="38" t="s">
        <v>478</v>
      </c>
      <c r="K42" s="22"/>
      <c r="L42" s="22"/>
      <c r="M42" s="22"/>
      <c r="N42" s="22"/>
      <c r="O42" s="22"/>
      <c r="P42" s="22"/>
    </row>
    <row r="43" spans="1:16" ht="39" customHeight="1" thickBot="1" x14ac:dyDescent="0.2">
      <c r="A43" s="22"/>
      <c r="B43" s="40"/>
      <c r="C43" s="1148" t="s">
        <v>535</v>
      </c>
      <c r="D43" s="1149"/>
      <c r="E43" s="1150"/>
      <c r="F43" s="41">
        <v>0.01</v>
      </c>
      <c r="G43" s="42" t="s">
        <v>478</v>
      </c>
      <c r="H43" s="42" t="s">
        <v>478</v>
      </c>
      <c r="I43" s="42" t="s">
        <v>478</v>
      </c>
      <c r="J43" s="43" t="s">
        <v>478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6">
    <pageSetUpPr fitToPage="1"/>
  </sheetPr>
  <dimension ref="A1:U56"/>
  <sheetViews>
    <sheetView showGridLines="0" zoomScale="40" zoomScaleNormal="4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1907</v>
      </c>
      <c r="L45" s="60">
        <v>1894</v>
      </c>
      <c r="M45" s="60">
        <v>1829</v>
      </c>
      <c r="N45" s="60">
        <v>1799</v>
      </c>
      <c r="O45" s="61">
        <v>1714</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x14ac:dyDescent="0.15">
      <c r="A48" s="48"/>
      <c r="B48" s="1163"/>
      <c r="C48" s="1164"/>
      <c r="D48" s="62"/>
      <c r="E48" s="1155" t="s">
        <v>15</v>
      </c>
      <c r="F48" s="1155"/>
      <c r="G48" s="1155"/>
      <c r="H48" s="1155"/>
      <c r="I48" s="1155"/>
      <c r="J48" s="1156"/>
      <c r="K48" s="63">
        <v>98</v>
      </c>
      <c r="L48" s="64">
        <v>58</v>
      </c>
      <c r="M48" s="64">
        <v>111</v>
      </c>
      <c r="N48" s="64">
        <v>108</v>
      </c>
      <c r="O48" s="65">
        <v>48</v>
      </c>
      <c r="P48" s="48"/>
      <c r="Q48" s="48"/>
      <c r="R48" s="48"/>
      <c r="S48" s="48"/>
      <c r="T48" s="48"/>
      <c r="U48" s="48"/>
    </row>
    <row r="49" spans="1:21" ht="30.75" customHeight="1" x14ac:dyDescent="0.15">
      <c r="A49" s="48"/>
      <c r="B49" s="1163"/>
      <c r="C49" s="1164"/>
      <c r="D49" s="62"/>
      <c r="E49" s="1155" t="s">
        <v>16</v>
      </c>
      <c r="F49" s="1155"/>
      <c r="G49" s="1155"/>
      <c r="H49" s="1155"/>
      <c r="I49" s="1155"/>
      <c r="J49" s="1156"/>
      <c r="K49" s="63">
        <v>90</v>
      </c>
      <c r="L49" s="64">
        <v>91</v>
      </c>
      <c r="M49" s="64">
        <v>135</v>
      </c>
      <c r="N49" s="64">
        <v>488</v>
      </c>
      <c r="O49" s="65">
        <v>187</v>
      </c>
      <c r="P49" s="48"/>
      <c r="Q49" s="48"/>
      <c r="R49" s="48"/>
      <c r="S49" s="48"/>
      <c r="T49" s="48"/>
      <c r="U49" s="48"/>
    </row>
    <row r="50" spans="1:21" ht="30.75" customHeight="1" x14ac:dyDescent="0.15">
      <c r="A50" s="48"/>
      <c r="B50" s="1163"/>
      <c r="C50" s="1164"/>
      <c r="D50" s="62"/>
      <c r="E50" s="1155" t="s">
        <v>17</v>
      </c>
      <c r="F50" s="1155"/>
      <c r="G50" s="1155"/>
      <c r="H50" s="1155"/>
      <c r="I50" s="1155"/>
      <c r="J50" s="1156"/>
      <c r="K50" s="63">
        <v>344</v>
      </c>
      <c r="L50" s="64">
        <v>344</v>
      </c>
      <c r="M50" s="64">
        <v>344</v>
      </c>
      <c r="N50" s="64">
        <v>344</v>
      </c>
      <c r="O50" s="65">
        <v>344</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478</v>
      </c>
      <c r="L51" s="64" t="s">
        <v>478</v>
      </c>
      <c r="M51" s="64" t="s">
        <v>478</v>
      </c>
      <c r="N51" s="64" t="s">
        <v>478</v>
      </c>
      <c r="O51" s="65" t="s">
        <v>478</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1853</v>
      </c>
      <c r="L52" s="64">
        <v>1768</v>
      </c>
      <c r="M52" s="64">
        <v>1772</v>
      </c>
      <c r="N52" s="64">
        <v>1859</v>
      </c>
      <c r="O52" s="65">
        <v>1709</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586</v>
      </c>
      <c r="L53" s="69">
        <v>619</v>
      </c>
      <c r="M53" s="69">
        <v>647</v>
      </c>
      <c r="N53" s="69">
        <v>880</v>
      </c>
      <c r="O53" s="70">
        <v>584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INCL0023</cp:lastModifiedBy>
  <cp:lastPrinted>2016-04-25T07:06:51Z</cp:lastPrinted>
  <dcterms:created xsi:type="dcterms:W3CDTF">2016-02-15T00:50:11Z</dcterms:created>
  <dcterms:modified xsi:type="dcterms:W3CDTF">2018-05-28T09:30:45Z</dcterms:modified>
</cp:coreProperties>
</file>